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'Munka1'!$A$1:$D$191</definedName>
  </definedNames>
  <calcPr fullCalcOnLoad="1"/>
</workbook>
</file>

<file path=xl/sharedStrings.xml><?xml version="1.0" encoding="utf-8"?>
<sst xmlns="http://schemas.openxmlformats.org/spreadsheetml/2006/main" count="218" uniqueCount="160">
  <si>
    <t>CELLDÖMÖLK VÁROS ÖNKORMÁNYZATA</t>
  </si>
  <si>
    <t xml:space="preserve">KÉPVISELŐTESTÜLETÉNEK </t>
  </si>
  <si>
    <t>rendeletének módosításáról</t>
  </si>
  <si>
    <t>A képviselőtestület az önkormányzathoz érkezett központi források, a képviselőtestület korábbi döntései, egyes feladatok végrehajtása során szükségessé váló átcsoportosítások miatt a pénzügyi tervet az alábbiak szerint módosítja.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</si>
  <si>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</si>
  <si>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</si>
  <si>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</si>
  <si>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</si>
  <si>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</si>
  <si>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</si>
  <si>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támogatása</t>
  </si>
  <si>
    <t>támogatás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</si>
  <si>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</si>
  <si>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</si>
  <si>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</si>
  <si>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</si>
  <si>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</si>
  <si>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</si>
  <si>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</si>
  <si>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aa. Népjóléti Szolgálat költségvetésében</t>
  </si>
  <si>
    <t>ab. Polgármesteri Hivatal költségvetésében</t>
  </si>
  <si>
    <t>támogatásra</t>
  </si>
  <si>
    <t>3. §</t>
  </si>
  <si>
    <t>A képviselőtestület az egyes feladatcsoportok között az alábbi átcsoportosításokat rendeli el:</t>
  </si>
  <si>
    <t xml:space="preserve">Kiadás csökkenés                                    </t>
  </si>
  <si>
    <t>Kiadás növekedés</t>
  </si>
  <si>
    <t>4. §</t>
  </si>
  <si>
    <t xml:space="preserve">        Baranyai Attiláné dr. </t>
  </si>
  <si>
    <t>Módosítás:</t>
  </si>
  <si>
    <t>Módosított előirányzat:</t>
  </si>
  <si>
    <t>* Lakossági közműfejlesztés</t>
  </si>
  <si>
    <t>a. Központosított előirányzatok</t>
  </si>
  <si>
    <t>b. Normatív, kötött felhasználású  támogatás</t>
  </si>
  <si>
    <r>
      <t>*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Rendszeres szociális segély</t>
    </r>
  </si>
  <si>
    <t>* Ápolási díj és járulékai</t>
  </si>
  <si>
    <t>* Lakásfenntartási támogatás</t>
  </si>
  <si>
    <t>* Adósságcsökkentési támogatás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</si>
  <si>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járadéka</t>
    </r>
  </si>
  <si>
    <t xml:space="preserve">       Jelenlegi        </t>
  </si>
  <si>
    <t xml:space="preserve">               Módosítás             </t>
  </si>
  <si>
    <t>a. Működési hitel</t>
  </si>
  <si>
    <t xml:space="preserve">Módosított előirányzat: </t>
  </si>
  <si>
    <t>a. Működési célú támogatások</t>
  </si>
  <si>
    <t>* rendszeres szociális segélyre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</si>
  <si>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járadékára</t>
    </r>
  </si>
  <si>
    <t>* ápolási díj és járulékaira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</si>
  <si>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lakásfenntartási támogatásra</t>
    </r>
  </si>
  <si>
    <t>* adósságcsökkentési támogatásra</t>
  </si>
  <si>
    <t xml:space="preserve">     előirányzat                                       </t>
  </si>
  <si>
    <t xml:space="preserve">          Jelenlegi            </t>
  </si>
  <si>
    <t xml:space="preserve">Csökkenés összesen: </t>
  </si>
  <si>
    <t>Növekedés összesen:</t>
  </si>
  <si>
    <t>jegyző</t>
  </si>
  <si>
    <t>polgármester</t>
  </si>
  <si>
    <t>Fehér László</t>
  </si>
  <si>
    <t xml:space="preserve">Bevétel csökkenés                                    </t>
  </si>
  <si>
    <t>Bevétel növekedés</t>
  </si>
  <si>
    <t>b. Működési kiadások</t>
  </si>
  <si>
    <t>5. §</t>
  </si>
  <si>
    <t>az önkormányzat 2007. évi pénzügyi tervéről szóló 2/2007./II.21./ sz.</t>
  </si>
  <si>
    <t>c. Működési hitel</t>
  </si>
  <si>
    <t>Ez a rendelet 2007. április 26-án lép hatályba.</t>
  </si>
  <si>
    <t>Celldömölk, 2007. április 25.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</si>
  <si>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Kiegészítő</t>
    </r>
    <r>
      <rPr>
        <sz val="12"/>
        <rFont val="Times New Roman"/>
        <family val="1"/>
      </rPr>
      <t xml:space="preserve"> gyermekvédelmi</t>
    </r>
  </si>
  <si>
    <t>*Kisebbségi önkormányzat működésének támogatása</t>
  </si>
  <si>
    <t>* Kiegészítő gyermekvédelmi</t>
  </si>
  <si>
    <t>* Városgondnokság</t>
  </si>
  <si>
    <t>d. Felhalmozási bevétel</t>
  </si>
  <si>
    <t>* Gépjármű értékesítés</t>
  </si>
  <si>
    <t>* Tűzoltóság</t>
  </si>
  <si>
    <t>a. Felhalmozási célú pénzeszközátadás</t>
  </si>
  <si>
    <t>* Református Egyháznak templomfelújításhoz</t>
  </si>
  <si>
    <t>a. Intézmények felújítása</t>
  </si>
  <si>
    <t>3./ A kiadások csökkenése a kiadási jogcímeket az alábbiak szerint érinti:</t>
  </si>
  <si>
    <t>Csökkenés összesen:</t>
  </si>
  <si>
    <t>a. Intézményfelújítás</t>
  </si>
  <si>
    <t>e. Felhalmozási célú pénzátvétel</t>
  </si>
  <si>
    <t>* Műszaki Szakközépiskola sportcsarnokának tetőszigeteléséhez</t>
  </si>
  <si>
    <t>* Eötvös Lóránd Általános Iskola sportcsarnokában ablakcsere</t>
  </si>
  <si>
    <t>c. Felújítások</t>
  </si>
  <si>
    <t>d. Beruházások</t>
  </si>
  <si>
    <t xml:space="preserve">* Izsákfai sportöltöző </t>
  </si>
  <si>
    <t>a. Lakásértékesítés</t>
  </si>
  <si>
    <t>3./ A bevétel csökkenés az alábbi jogcímek változásából tevődik össze:</t>
  </si>
  <si>
    <t>f. Lakásértékesítés</t>
  </si>
  <si>
    <t>* KMKK eszközbeszerzés</t>
  </si>
  <si>
    <t>* Építők útján járda és közvilágítás kiépítése</t>
  </si>
  <si>
    <t>* Kemenesaljai Egyesített Kórház</t>
  </si>
  <si>
    <t>g. Működési célú pénzátvétel</t>
  </si>
  <si>
    <t>* Akácfa-Kodály-Vörösmarty u. burkolat karbantartáshoz</t>
  </si>
  <si>
    <t>ba. Intézményfinanszírozás</t>
  </si>
  <si>
    <t>bb. Polgármesteri Hivatal</t>
  </si>
  <si>
    <t>1./ A képviselőtestület a pénzügyi terv bevételeinek főösszegét 96.019.746 Ft-tal növeli.</t>
  </si>
  <si>
    <t>1./ A képviselőtestület a pénzügyi terv kiadásainak főösszegét 96.019.746 Ft-tal növeli.</t>
  </si>
  <si>
    <t>15/2007. /IV.25./ sz. rendelete</t>
  </si>
  <si>
    <t>A pénzügyi terv 2/c. számú melléklete helyébe a 2/c/1. számú melléklet lép, a 4. számú melléklet helyébe a 4/1. számú melléklet lép.</t>
  </si>
  <si>
    <t>* 631211-es helyi utak fenntartása szakfeladat</t>
  </si>
  <si>
    <t>Akácfa-Kodály-Vörösmarty u. burkolat karbantartáshoz</t>
  </si>
  <si>
    <t>Költségvetési szervek létszámadatai 2007.01.01.-2007.12.31.</t>
  </si>
  <si>
    <t>4/1. számú melléklet</t>
  </si>
  <si>
    <t>1/ Teljes munkaidőben foglalkoztatott</t>
  </si>
  <si>
    <t>2/ Részmunkaidőben foglalkoztatott</t>
  </si>
  <si>
    <t>1/ - 2/ -ból nyugdíjas</t>
  </si>
  <si>
    <t>Összes állományba tartozó</t>
  </si>
  <si>
    <t>Intézmény neve</t>
  </si>
  <si>
    <t>1. Városi Óvoda</t>
  </si>
  <si>
    <t>2. Gáyer Gyula Általános Iskola</t>
  </si>
  <si>
    <t>3. Eötvös Lóránd Általános Iskola</t>
  </si>
  <si>
    <t>4. Berzsenyi Lénárd Általános Iskola</t>
  </si>
  <si>
    <t>5. Berzsenyi Dániel Gimnázium</t>
  </si>
  <si>
    <t xml:space="preserve">6. Műszaki Szakközépiskola </t>
  </si>
  <si>
    <t>7. Ádám Jenő Zeneiskola</t>
  </si>
  <si>
    <t>8. Népjóléti Szolgálat</t>
  </si>
  <si>
    <t>* ebből: Egészségügyi alapellátás</t>
  </si>
  <si>
    <t>9. Kemenesaljai Egyesített Kórház</t>
  </si>
  <si>
    <t>10. Kemenesaljai Művelődési Központ és Könyvtár</t>
  </si>
  <si>
    <t>11. Tourinform Iroda</t>
  </si>
  <si>
    <t>12. Városgondnokság</t>
  </si>
  <si>
    <t>* ebből: Vulkán fürdő:</t>
  </si>
  <si>
    <t>13. Polgármesteri Hivatal</t>
  </si>
  <si>
    <t>14. Tűzoltóság</t>
  </si>
  <si>
    <t>Összesen</t>
  </si>
  <si>
    <t>A/ Tervezett beruházások</t>
  </si>
  <si>
    <t>2/c/1. számú melléklet</t>
  </si>
  <si>
    <t>adatok e Ft-ban</t>
  </si>
  <si>
    <t>Saját erő</t>
  </si>
  <si>
    <t>Felhalmozási pénzátvétel</t>
  </si>
  <si>
    <t>Hitel</t>
  </si>
  <si>
    <t>Egyéb</t>
  </si>
  <si>
    <t>1. KMKK rekonstrukció</t>
  </si>
  <si>
    <t>2. Kórház központi sterilizáló</t>
  </si>
  <si>
    <t>3. Központi ügyelet és mentőállomás kialakítása</t>
  </si>
  <si>
    <t>4. Ság hegy turisztikai pihenőhely</t>
  </si>
  <si>
    <t>5. ROP barnamezős rehabilitáció</t>
  </si>
  <si>
    <t>6. Sporttelep korszerűsítése</t>
  </si>
  <si>
    <t>7. Jókai-Dobó K. utca útépítése és csapadékvízelvezetés</t>
  </si>
  <si>
    <t>8. Sági út - Ifjúság tér által határolt belső parkoló és útcsatlakozás, csapadékvízelvezetés terve, zöldfelületek rendezése, közvilágítás tervezése</t>
  </si>
  <si>
    <t>9. Sági út kétoldali leállósáv, járdaépítés és csapadékvízelvezetés</t>
  </si>
  <si>
    <t>10. Szentháromság tér burkolatépítése, parkolók kialakítása, csapadékvízelvezetés, zöldfelületek rendezése, közvilágítás felülvizsgálata - tervek</t>
  </si>
  <si>
    <t>11. KMKK térrendezés terve</t>
  </si>
  <si>
    <t>12. Új polgármesteri hivatal építése</t>
  </si>
  <si>
    <t>13. XXI. század bölcsődéje</t>
  </si>
  <si>
    <t>14. Energetikai audit vizsgálat</t>
  </si>
  <si>
    <t>15. Izsákfa járdaépítés</t>
  </si>
  <si>
    <t>16. Izsákfa sportöltöző</t>
  </si>
  <si>
    <t>17. Liget csapadékvízelvezetés terve és kivitelezése</t>
  </si>
  <si>
    <t>18. Kodály lakótelepi járda csapadékvíz-elvezetés terve</t>
  </si>
  <si>
    <t>19. Sági utcai csapadékvízelvezetés terve</t>
  </si>
  <si>
    <t>20. Sági sportcsarnok előtti közvilágítás</t>
  </si>
  <si>
    <t>21. Városi Óvoda bővítése</t>
  </si>
  <si>
    <t>22. KMKK eszközbeszerzés</t>
  </si>
  <si>
    <t>23. Építők útján járda és közvilágítás kiépítése</t>
  </si>
  <si>
    <r>
      <t>ÖSSZESEN</t>
    </r>
    <r>
      <rPr>
        <sz val="13"/>
        <color indexed="8"/>
        <rFont val="Times New Roman"/>
        <family val="1"/>
      </rPr>
      <t>:</t>
    </r>
  </si>
  <si>
    <t>B/ Tervezett felújítások</t>
  </si>
  <si>
    <t>1. Gáyer Gyula Általános Iskola ebédlőjének homlokzat felújítása</t>
  </si>
  <si>
    <t>2. Csatornahálózat</t>
  </si>
  <si>
    <t>3. Önkormányzati lakások felújítása</t>
  </si>
  <si>
    <t>4. Intézmények felújítása</t>
  </si>
  <si>
    <t>5. Műszaki Szakközépiskola sportcsarnokának tetőszigetelése</t>
  </si>
  <si>
    <t>6. Eötvös Lóránd Általános Iskola sportcsarnokában ablakcsere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</si>
</sst>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3"/>
    </xf>
    <xf numFmtId="6" fontId="2" fillId="0" borderId="0" xfId="0" applyNumberFormat="1" applyFont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6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6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6" fontId="9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 horizontal="right"/>
    </xf>
    <xf numFmtId="6" fontId="0" fillId="0" borderId="0" xfId="0" applyNumberFormat="1" applyAlignment="1">
      <alignment/>
    </xf>
    <xf numFmtId="3" fontId="15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3" fontId="15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2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zoomScalePageLayoutView="0" workbookViewId="0" topLeftCell="A1">
      <selection activeCell="A105" sqref="A105"/>
    </sheetView>
  </sheetViews>
  <sheetFormatPr defaultColWidth="9.00390625" defaultRowHeight="12.75"/>
  <cols>
    <col min="1" max="1" width="37.875" style="0" customWidth="1"/>
    <col min="2" max="4" width="16.25390625" style="0" customWidth="1"/>
  </cols>
  <sheetData>
    <row r="1" spans="1:4" ht="15.75">
      <c r="A1" s="64" t="s">
        <v>0</v>
      </c>
      <c r="B1" s="65"/>
      <c r="C1" s="65"/>
      <c r="D1" s="65"/>
    </row>
    <row r="2" spans="1:4" ht="15.75">
      <c r="A2" s="64" t="s">
        <v>1</v>
      </c>
      <c r="B2" s="65"/>
      <c r="C2" s="65"/>
      <c r="D2" s="65"/>
    </row>
    <row r="3" ht="15.75">
      <c r="A3" s="2"/>
    </row>
    <row r="4" spans="1:4" ht="15.75">
      <c r="A4" s="64" t="s">
        <v>94</v>
      </c>
      <c r="B4" s="65"/>
      <c r="C4" s="65"/>
      <c r="D4" s="65"/>
    </row>
    <row r="5" ht="15.75">
      <c r="A5" s="2"/>
    </row>
    <row r="6" spans="1:4" ht="15.75">
      <c r="A6" s="64" t="s">
        <v>59</v>
      </c>
      <c r="B6" s="65"/>
      <c r="C6" s="65"/>
      <c r="D6" s="65"/>
    </row>
    <row r="7" spans="1:4" ht="15.75">
      <c r="A7" s="64" t="s">
        <v>2</v>
      </c>
      <c r="B7" s="65"/>
      <c r="C7" s="65"/>
      <c r="D7" s="65"/>
    </row>
    <row r="8" ht="18.75">
      <c r="A8" s="5"/>
    </row>
    <row r="9" ht="18" customHeight="1">
      <c r="A9" s="6"/>
    </row>
    <row r="10" spans="1:4" ht="46.5" customHeight="1">
      <c r="A10" s="67" t="s">
        <v>3</v>
      </c>
      <c r="B10" s="65"/>
      <c r="C10" s="65"/>
      <c r="D10" s="65"/>
    </row>
    <row r="11" ht="15.75">
      <c r="A11" s="6"/>
    </row>
    <row r="12" spans="1:4" ht="15.75">
      <c r="A12" s="68" t="s">
        <v>4</v>
      </c>
      <c r="B12" s="65"/>
      <c r="C12" s="65"/>
      <c r="D12" s="65"/>
    </row>
    <row r="13" ht="15.75">
      <c r="A13" s="4"/>
    </row>
    <row r="14" spans="1:4" ht="15.75" customHeight="1">
      <c r="A14" s="67" t="s">
        <v>92</v>
      </c>
      <c r="B14" s="65"/>
      <c r="C14" s="65"/>
      <c r="D14" s="65"/>
    </row>
    <row r="15" ht="15.75">
      <c r="A15" s="6"/>
    </row>
    <row r="16" spans="1:4" ht="15.75">
      <c r="A16" s="3" t="s">
        <v>15</v>
      </c>
      <c r="B16" s="9">
        <v>5189709000</v>
      </c>
      <c r="D16" s="6"/>
    </row>
    <row r="17" spans="1:4" ht="15.75">
      <c r="A17" s="3" t="s">
        <v>28</v>
      </c>
      <c r="B17" s="22">
        <f>C55-C65</f>
        <v>96019746</v>
      </c>
      <c r="D17" s="6"/>
    </row>
    <row r="18" spans="1:2" ht="15.75">
      <c r="A18" s="3" t="s">
        <v>29</v>
      </c>
      <c r="B18" s="22">
        <f>B16+B17</f>
        <v>5285728746</v>
      </c>
    </row>
    <row r="19" ht="15.75">
      <c r="A19" s="6"/>
    </row>
    <row r="20" spans="1:4" ht="13.5">
      <c r="A20" s="67" t="s">
        <v>5</v>
      </c>
      <c r="B20" s="65"/>
      <c r="C20" s="65"/>
      <c r="D20" s="65"/>
    </row>
    <row r="21" spans="1:4" ht="15.75">
      <c r="A21" s="6"/>
      <c r="B21" s="16"/>
      <c r="C21" s="16"/>
      <c r="D21" s="16"/>
    </row>
    <row r="22" spans="1:4" ht="15.75">
      <c r="A22" s="7" t="s">
        <v>6</v>
      </c>
      <c r="B22" s="24" t="s">
        <v>38</v>
      </c>
      <c r="C22" s="24" t="s">
        <v>39</v>
      </c>
      <c r="D22" s="24" t="s">
        <v>7</v>
      </c>
    </row>
    <row r="23" spans="1:4" ht="15.75">
      <c r="A23" s="3" t="s">
        <v>8</v>
      </c>
      <c r="B23" s="25" t="s">
        <v>9</v>
      </c>
      <c r="C23" s="16"/>
      <c r="D23" s="4" t="s">
        <v>9</v>
      </c>
    </row>
    <row r="24" spans="1:3" ht="15.75">
      <c r="A24" s="3"/>
      <c r="B24" s="3"/>
      <c r="C24" s="3"/>
    </row>
    <row r="25" ht="15.75">
      <c r="A25" s="17" t="s">
        <v>31</v>
      </c>
    </row>
    <row r="26" ht="15.75">
      <c r="A26" s="18" t="s">
        <v>30</v>
      </c>
    </row>
    <row r="27" spans="1:4" ht="15.75">
      <c r="A27" s="8" t="s">
        <v>10</v>
      </c>
      <c r="B27" s="20">
        <v>0</v>
      </c>
      <c r="C27" s="19">
        <v>2826022</v>
      </c>
      <c r="D27" s="19">
        <f>B27+C27</f>
        <v>2826022</v>
      </c>
    </row>
    <row r="28" spans="1:4" ht="15.75">
      <c r="A28" s="8"/>
      <c r="B28" s="20"/>
      <c r="C28" s="21"/>
      <c r="D28" s="21"/>
    </row>
    <row r="29" spans="1:2" ht="31.5">
      <c r="A29" s="23" t="s">
        <v>32</v>
      </c>
      <c r="B29" s="6"/>
    </row>
    <row r="30" ht="15.75">
      <c r="A30" s="18" t="s">
        <v>63</v>
      </c>
    </row>
    <row r="31" spans="1:4" ht="15.75">
      <c r="A31" s="8" t="s">
        <v>11</v>
      </c>
      <c r="B31" s="9">
        <v>0</v>
      </c>
      <c r="C31" s="22">
        <v>52446</v>
      </c>
      <c r="D31" s="22">
        <f>B31+C31</f>
        <v>52446</v>
      </c>
    </row>
    <row r="32" spans="1:4" ht="15.75">
      <c r="A32" s="18" t="s">
        <v>33</v>
      </c>
      <c r="B32" s="9">
        <v>0</v>
      </c>
      <c r="C32" s="22">
        <v>1685011</v>
      </c>
      <c r="D32" s="22">
        <f aca="true" t="shared" si="0" ref="D32:D53">B32+C32</f>
        <v>1685011</v>
      </c>
    </row>
    <row r="33" spans="1:4" ht="15.75">
      <c r="A33" s="18" t="s">
        <v>37</v>
      </c>
      <c r="B33" s="9">
        <v>0</v>
      </c>
      <c r="C33" s="22">
        <v>185936</v>
      </c>
      <c r="D33" s="22">
        <f t="shared" si="0"/>
        <v>185936</v>
      </c>
    </row>
    <row r="34" spans="1:4" ht="15.75">
      <c r="A34" s="18" t="s">
        <v>34</v>
      </c>
      <c r="B34" s="9">
        <v>0</v>
      </c>
      <c r="C34" s="22">
        <v>1579801</v>
      </c>
      <c r="D34" s="22">
        <f t="shared" si="0"/>
        <v>1579801</v>
      </c>
    </row>
    <row r="35" spans="1:4" ht="15.75">
      <c r="A35" s="18" t="s">
        <v>35</v>
      </c>
      <c r="B35" s="9">
        <v>0</v>
      </c>
      <c r="C35" s="22">
        <v>1864932</v>
      </c>
      <c r="D35" s="22">
        <f t="shared" si="0"/>
        <v>1864932</v>
      </c>
    </row>
    <row r="36" spans="1:4" ht="15.75">
      <c r="A36" s="18" t="s">
        <v>36</v>
      </c>
      <c r="B36" s="9">
        <v>0</v>
      </c>
      <c r="C36" s="22">
        <v>330437</v>
      </c>
      <c r="D36" s="22">
        <f t="shared" si="0"/>
        <v>330437</v>
      </c>
    </row>
    <row r="37" spans="1:4" ht="15.75">
      <c r="A37" s="6"/>
      <c r="D37" s="22"/>
    </row>
    <row r="38" spans="1:4" ht="15.75">
      <c r="A38" s="6" t="s">
        <v>60</v>
      </c>
      <c r="B38" s="9">
        <v>222130000</v>
      </c>
      <c r="C38" s="22">
        <v>29280920</v>
      </c>
      <c r="D38" s="22">
        <f t="shared" si="0"/>
        <v>251410920</v>
      </c>
    </row>
    <row r="39" spans="1:4" ht="15.75">
      <c r="A39" s="6"/>
      <c r="B39" s="9"/>
      <c r="D39" s="22"/>
    </row>
    <row r="40" spans="1:4" ht="15.75">
      <c r="A40" s="6" t="s">
        <v>67</v>
      </c>
      <c r="B40" s="9"/>
      <c r="D40" s="22"/>
    </row>
    <row r="41" spans="1:4" ht="15.75">
      <c r="A41" s="18" t="s">
        <v>68</v>
      </c>
      <c r="B41" s="9">
        <v>0</v>
      </c>
      <c r="C41" s="22">
        <v>614167</v>
      </c>
      <c r="D41" s="22">
        <f t="shared" si="0"/>
        <v>614167</v>
      </c>
    </row>
    <row r="42" spans="1:4" ht="15.75">
      <c r="A42" s="6"/>
      <c r="D42" s="22"/>
    </row>
    <row r="43" spans="1:4" ht="15.75">
      <c r="A43" s="6" t="s">
        <v>76</v>
      </c>
      <c r="D43" s="22"/>
    </row>
    <row r="44" spans="1:4" ht="31.5">
      <c r="A44" s="35" t="s">
        <v>77</v>
      </c>
      <c r="B44" s="9">
        <v>0</v>
      </c>
      <c r="C44" s="22">
        <v>4435824</v>
      </c>
      <c r="D44" s="22">
        <f t="shared" si="0"/>
        <v>4435824</v>
      </c>
    </row>
    <row r="45" spans="1:4" ht="31.5">
      <c r="A45" s="35" t="s">
        <v>78</v>
      </c>
      <c r="B45" s="9">
        <v>0</v>
      </c>
      <c r="C45" s="22">
        <v>4118400</v>
      </c>
      <c r="D45" s="22">
        <f t="shared" si="0"/>
        <v>4118400</v>
      </c>
    </row>
    <row r="46" spans="1:4" ht="15.75">
      <c r="A46" s="35" t="s">
        <v>81</v>
      </c>
      <c r="B46" s="9">
        <v>0</v>
      </c>
      <c r="C46" s="22">
        <v>5919172</v>
      </c>
      <c r="D46" s="22">
        <f t="shared" si="0"/>
        <v>5919172</v>
      </c>
    </row>
    <row r="47" spans="1:4" ht="15.75">
      <c r="A47" s="35" t="s">
        <v>85</v>
      </c>
      <c r="B47" s="9">
        <v>0</v>
      </c>
      <c r="C47" s="22">
        <v>19960616</v>
      </c>
      <c r="D47" s="22">
        <f t="shared" si="0"/>
        <v>19960616</v>
      </c>
    </row>
    <row r="48" spans="1:4" ht="31.5">
      <c r="A48" s="35" t="s">
        <v>86</v>
      </c>
      <c r="B48" s="9">
        <v>0</v>
      </c>
      <c r="C48" s="22">
        <v>11215355</v>
      </c>
      <c r="D48" s="22">
        <f t="shared" si="0"/>
        <v>11215355</v>
      </c>
    </row>
    <row r="49" spans="1:4" ht="15.75">
      <c r="A49" s="35"/>
      <c r="B49" s="9"/>
      <c r="C49" s="22"/>
      <c r="D49" s="22"/>
    </row>
    <row r="50" spans="1:4" ht="15.75">
      <c r="A50" s="6" t="s">
        <v>84</v>
      </c>
      <c r="B50" s="9">
        <v>30000000</v>
      </c>
      <c r="C50" s="22">
        <v>7865993</v>
      </c>
      <c r="D50" s="22">
        <f t="shared" si="0"/>
        <v>37865993</v>
      </c>
    </row>
    <row r="51" spans="1:4" ht="15.75">
      <c r="A51" s="35"/>
      <c r="B51" s="9"/>
      <c r="C51" s="22"/>
      <c r="D51" s="22"/>
    </row>
    <row r="52" spans="1:4" ht="15.75">
      <c r="A52" s="6" t="s">
        <v>88</v>
      </c>
      <c r="B52" s="9"/>
      <c r="C52" s="22"/>
      <c r="D52" s="22"/>
    </row>
    <row r="53" spans="1:4" ht="31.5">
      <c r="A53" s="35" t="s">
        <v>89</v>
      </c>
      <c r="B53" s="9">
        <v>0</v>
      </c>
      <c r="C53" s="22">
        <v>6604920</v>
      </c>
      <c r="D53" s="22">
        <f t="shared" si="0"/>
        <v>6604920</v>
      </c>
    </row>
    <row r="54" spans="1:4" ht="15.75">
      <c r="A54" s="6"/>
      <c r="D54" s="22"/>
    </row>
    <row r="55" spans="1:4" ht="15.75">
      <c r="A55" s="31" t="s">
        <v>51</v>
      </c>
      <c r="C55" s="32">
        <f>SUM(C27:C54)</f>
        <v>98539952</v>
      </c>
      <c r="D55" s="1"/>
    </row>
    <row r="56" spans="1:4" ht="15.75">
      <c r="A56" s="31"/>
      <c r="C56" s="32"/>
      <c r="D56" s="1"/>
    </row>
    <row r="58" spans="1:4" ht="13.5">
      <c r="A58" s="67" t="s">
        <v>83</v>
      </c>
      <c r="B58" s="65"/>
      <c r="C58" s="65"/>
      <c r="D58" s="65"/>
    </row>
    <row r="59" spans="1:4" ht="15.75">
      <c r="A59" s="6"/>
      <c r="B59" s="16"/>
      <c r="C59" s="16"/>
      <c r="D59" s="16"/>
    </row>
    <row r="60" spans="1:4" ht="15.75">
      <c r="A60" s="7" t="s">
        <v>6</v>
      </c>
      <c r="B60" s="24" t="s">
        <v>38</v>
      </c>
      <c r="C60" s="24" t="s">
        <v>39</v>
      </c>
      <c r="D60" s="24" t="s">
        <v>7</v>
      </c>
    </row>
    <row r="61" spans="1:4" ht="15.75">
      <c r="A61" s="3" t="s">
        <v>8</v>
      </c>
      <c r="B61" s="25" t="s">
        <v>9</v>
      </c>
      <c r="C61" s="16"/>
      <c r="D61" s="4" t="s">
        <v>9</v>
      </c>
    </row>
    <row r="62" spans="1:4" ht="15.75">
      <c r="A62" s="3"/>
      <c r="B62" s="25"/>
      <c r="C62" s="16"/>
      <c r="D62" s="4"/>
    </row>
    <row r="63" spans="1:4" ht="15.75">
      <c r="A63" s="3" t="s">
        <v>82</v>
      </c>
      <c r="B63" s="9">
        <f>D50</f>
        <v>37865993</v>
      </c>
      <c r="C63" s="22">
        <v>2520206</v>
      </c>
      <c r="D63" s="22">
        <f>B63-C63</f>
        <v>35345787</v>
      </c>
    </row>
    <row r="64" spans="1:4" ht="15.75">
      <c r="A64" s="3"/>
      <c r="B64" s="25"/>
      <c r="C64" s="22"/>
      <c r="D64" s="4"/>
    </row>
    <row r="65" spans="1:4" ht="15.75">
      <c r="A65" s="31" t="s">
        <v>74</v>
      </c>
      <c r="B65" s="25"/>
      <c r="C65" s="32">
        <f>SUM(C63:C64)</f>
        <v>2520206</v>
      </c>
      <c r="D65" s="4"/>
    </row>
    <row r="66" spans="1:4" ht="15.75">
      <c r="A66" s="3"/>
      <c r="B66" s="25"/>
      <c r="C66" s="22"/>
      <c r="D66" s="4"/>
    </row>
    <row r="67" spans="1:4" ht="15.75">
      <c r="A67" s="3"/>
      <c r="B67" s="25" t="s">
        <v>14</v>
      </c>
      <c r="C67" s="16"/>
      <c r="D67" s="4"/>
    </row>
    <row r="68" ht="15.75">
      <c r="A68" s="2"/>
    </row>
    <row r="69" spans="1:4" ht="15.75">
      <c r="A69" s="66" t="s">
        <v>93</v>
      </c>
      <c r="B69" s="65"/>
      <c r="C69" s="65"/>
      <c r="D69" s="65"/>
    </row>
    <row r="70" ht="15.75">
      <c r="A70" s="6"/>
    </row>
    <row r="71" spans="1:3" ht="15.75">
      <c r="A71" s="3" t="s">
        <v>15</v>
      </c>
      <c r="B71" s="26">
        <v>5189709000</v>
      </c>
      <c r="C71" s="6"/>
    </row>
    <row r="72" spans="1:2" ht="15.75">
      <c r="A72" s="3" t="s">
        <v>28</v>
      </c>
      <c r="B72" s="27">
        <f>C116-C130</f>
        <v>96019746</v>
      </c>
    </row>
    <row r="73" spans="1:2" ht="15.75">
      <c r="A73" s="3" t="s">
        <v>41</v>
      </c>
      <c r="B73" s="26">
        <f>B71+B72</f>
        <v>5285728746</v>
      </c>
    </row>
    <row r="74" ht="15.75">
      <c r="A74" s="6"/>
    </row>
    <row r="75" ht="15.75">
      <c r="A75" s="12"/>
    </row>
    <row r="76" spans="1:4" ht="15.75">
      <c r="A76" s="66" t="s">
        <v>16</v>
      </c>
      <c r="B76" s="65"/>
      <c r="C76" s="65"/>
      <c r="D76" s="65"/>
    </row>
    <row r="77" ht="15.75">
      <c r="A77" s="6"/>
    </row>
    <row r="78" spans="1:4" ht="15.75">
      <c r="A78" s="7" t="s">
        <v>17</v>
      </c>
      <c r="B78" s="24" t="s">
        <v>12</v>
      </c>
      <c r="C78" s="24" t="s">
        <v>13</v>
      </c>
      <c r="D78" s="24" t="s">
        <v>7</v>
      </c>
    </row>
    <row r="79" spans="2:4" ht="15.75">
      <c r="B79" s="24" t="s">
        <v>9</v>
      </c>
      <c r="C79" s="1"/>
      <c r="D79" s="24" t="s">
        <v>9</v>
      </c>
    </row>
    <row r="80" ht="15.75">
      <c r="B80" s="13" t="s">
        <v>18</v>
      </c>
    </row>
    <row r="81" ht="15.75">
      <c r="A81" s="4"/>
    </row>
    <row r="82" ht="15.75">
      <c r="A82" s="3" t="s">
        <v>42</v>
      </c>
    </row>
    <row r="83" ht="15.75">
      <c r="A83" s="3" t="s">
        <v>19</v>
      </c>
    </row>
    <row r="84" spans="1:4" ht="15.75">
      <c r="A84" s="29" t="s">
        <v>43</v>
      </c>
      <c r="B84" s="26">
        <v>0</v>
      </c>
      <c r="C84" s="27">
        <v>1685011</v>
      </c>
      <c r="D84" s="27">
        <f>B84+C84</f>
        <v>1685011</v>
      </c>
    </row>
    <row r="85" spans="1:4" ht="15.75">
      <c r="A85" s="18" t="s">
        <v>44</v>
      </c>
      <c r="B85" s="26">
        <v>0</v>
      </c>
      <c r="C85" s="27">
        <v>185936</v>
      </c>
      <c r="D85" s="27">
        <f aca="true" t="shared" si="1" ref="D85:D94">B85+C85</f>
        <v>185936</v>
      </c>
    </row>
    <row r="86" spans="1:4" ht="15.75">
      <c r="A86" s="18" t="s">
        <v>45</v>
      </c>
      <c r="B86" s="26">
        <v>0</v>
      </c>
      <c r="C86" s="27">
        <v>1579801</v>
      </c>
      <c r="D86" s="27">
        <f t="shared" si="1"/>
        <v>1579801</v>
      </c>
    </row>
    <row r="87" spans="1:4" ht="15.75">
      <c r="A87" s="18" t="s">
        <v>46</v>
      </c>
      <c r="B87" s="26">
        <v>0</v>
      </c>
      <c r="C87" s="27">
        <v>1864932</v>
      </c>
      <c r="D87" s="27">
        <f t="shared" si="1"/>
        <v>1864932</v>
      </c>
    </row>
    <row r="88" spans="1:4" ht="15.75">
      <c r="A88" s="18" t="s">
        <v>47</v>
      </c>
      <c r="B88" s="26">
        <v>0</v>
      </c>
      <c r="C88" s="27">
        <v>330437</v>
      </c>
      <c r="D88" s="27">
        <f t="shared" si="1"/>
        <v>330437</v>
      </c>
    </row>
    <row r="89" spans="1:4" ht="15.75">
      <c r="A89" s="12"/>
      <c r="B89" s="28"/>
      <c r="C89" s="27"/>
      <c r="D89" s="27"/>
    </row>
    <row r="90" spans="1:4" ht="15.75">
      <c r="A90" s="3" t="s">
        <v>20</v>
      </c>
      <c r="B90" s="28"/>
      <c r="C90" s="27"/>
      <c r="D90" s="27"/>
    </row>
    <row r="91" spans="1:4" ht="15.75">
      <c r="A91" s="29" t="s">
        <v>65</v>
      </c>
      <c r="B91" s="26"/>
      <c r="C91" s="27"/>
      <c r="D91" s="27"/>
    </row>
    <row r="92" spans="1:4" ht="15.75">
      <c r="A92" s="8" t="s">
        <v>21</v>
      </c>
      <c r="B92" s="26">
        <v>0</v>
      </c>
      <c r="C92" s="27">
        <v>52446</v>
      </c>
      <c r="D92" s="27">
        <f t="shared" si="1"/>
        <v>52446</v>
      </c>
    </row>
    <row r="93" spans="1:4" ht="15.75">
      <c r="A93" s="18" t="s">
        <v>30</v>
      </c>
      <c r="B93" s="28"/>
      <c r="C93" s="36"/>
      <c r="D93" s="27"/>
    </row>
    <row r="94" spans="1:4" ht="15.75">
      <c r="A94" s="8" t="s">
        <v>10</v>
      </c>
      <c r="B94" s="26">
        <v>0</v>
      </c>
      <c r="C94" s="27">
        <v>2826022</v>
      </c>
      <c r="D94" s="27">
        <f t="shared" si="1"/>
        <v>2826022</v>
      </c>
    </row>
    <row r="95" spans="1:3" ht="18.75">
      <c r="A95" s="10"/>
      <c r="C95" s="37"/>
    </row>
    <row r="96" spans="1:3" ht="15.75">
      <c r="A96" s="3" t="s">
        <v>57</v>
      </c>
      <c r="C96" s="37"/>
    </row>
    <row r="97" spans="1:4" ht="15.75">
      <c r="A97" s="33" t="s">
        <v>90</v>
      </c>
      <c r="B97" s="26"/>
      <c r="C97" s="27"/>
      <c r="D97" s="27"/>
    </row>
    <row r="98" spans="1:4" ht="15.75">
      <c r="A98" s="18" t="s">
        <v>66</v>
      </c>
      <c r="B98" s="26">
        <v>302428000</v>
      </c>
      <c r="C98" s="27">
        <v>2208000</v>
      </c>
      <c r="D98" s="27">
        <f>B98+C98</f>
        <v>304636000</v>
      </c>
    </row>
    <row r="99" spans="1:4" ht="15.75">
      <c r="A99" s="18" t="s">
        <v>69</v>
      </c>
      <c r="B99" s="26">
        <v>16868000</v>
      </c>
      <c r="C99" s="27">
        <v>614167</v>
      </c>
      <c r="D99" s="27">
        <f>B99+C99</f>
        <v>17482167</v>
      </c>
    </row>
    <row r="100" spans="1:4" ht="15.75">
      <c r="A100" s="18" t="s">
        <v>87</v>
      </c>
      <c r="B100" s="26">
        <v>990641000</v>
      </c>
      <c r="C100" s="27">
        <v>20000000</v>
      </c>
      <c r="D100" s="27">
        <f>B100+C100</f>
        <v>1010641000</v>
      </c>
    </row>
    <row r="101" spans="1:4" ht="15.75">
      <c r="A101" s="18"/>
      <c r="B101" s="26"/>
      <c r="C101" s="27"/>
      <c r="D101" s="27"/>
    </row>
    <row r="102" spans="1:4" ht="15.75">
      <c r="A102" s="3" t="s">
        <v>91</v>
      </c>
      <c r="B102" s="26"/>
      <c r="C102" s="27"/>
      <c r="D102" s="27"/>
    </row>
    <row r="103" spans="1:4" ht="31.5">
      <c r="A103" s="35" t="s">
        <v>96</v>
      </c>
      <c r="B103" s="26">
        <v>21000000</v>
      </c>
      <c r="D103" s="27">
        <f>B103+C104</f>
        <v>34677840</v>
      </c>
    </row>
    <row r="104" spans="1:4" ht="31.5">
      <c r="A104" s="35" t="s">
        <v>97</v>
      </c>
      <c r="B104" s="26"/>
      <c r="C104" s="27">
        <v>13677840</v>
      </c>
      <c r="D104" s="27"/>
    </row>
    <row r="105" spans="1:4" ht="15.75">
      <c r="A105" s="18"/>
      <c r="B105" s="26"/>
      <c r="C105" s="27"/>
      <c r="D105" s="27"/>
    </row>
    <row r="106" spans="1:4" ht="15.75">
      <c r="A106" s="3" t="s">
        <v>79</v>
      </c>
      <c r="B106" s="26"/>
      <c r="C106" s="27"/>
      <c r="D106" s="27"/>
    </row>
    <row r="107" spans="1:4" ht="31.5">
      <c r="A107" s="35" t="s">
        <v>77</v>
      </c>
      <c r="B107" s="26">
        <v>0</v>
      </c>
      <c r="C107" s="27">
        <v>5544780</v>
      </c>
      <c r="D107" s="27">
        <f aca="true" t="shared" si="2" ref="D107:D113">B107+C107</f>
        <v>5544780</v>
      </c>
    </row>
    <row r="108" spans="1:4" ht="31.5">
      <c r="A108" s="35" t="s">
        <v>78</v>
      </c>
      <c r="B108" s="26">
        <v>0</v>
      </c>
      <c r="C108" s="27">
        <v>5148000</v>
      </c>
      <c r="D108" s="27">
        <f t="shared" si="2"/>
        <v>5148000</v>
      </c>
    </row>
    <row r="109" spans="1:4" ht="15.75">
      <c r="A109" s="35"/>
      <c r="B109" s="26"/>
      <c r="C109" s="27"/>
      <c r="D109" s="27"/>
    </row>
    <row r="110" spans="1:4" ht="15.75">
      <c r="A110" s="3" t="s">
        <v>80</v>
      </c>
      <c r="B110" s="26"/>
      <c r="C110" s="27"/>
      <c r="D110" s="27"/>
    </row>
    <row r="111" spans="1:4" ht="15.75">
      <c r="A111" s="35" t="s">
        <v>81</v>
      </c>
      <c r="B111" s="26">
        <v>4000000</v>
      </c>
      <c r="C111" s="27">
        <v>3398966</v>
      </c>
      <c r="D111" s="27">
        <f t="shared" si="2"/>
        <v>7398966</v>
      </c>
    </row>
    <row r="112" spans="1:4" ht="15.75">
      <c r="A112" s="35" t="s">
        <v>85</v>
      </c>
      <c r="B112" s="26">
        <v>0</v>
      </c>
      <c r="C112" s="27">
        <v>24950770</v>
      </c>
      <c r="D112" s="27">
        <f t="shared" si="2"/>
        <v>24950770</v>
      </c>
    </row>
    <row r="113" spans="1:4" ht="31.5">
      <c r="A113" s="35" t="s">
        <v>86</v>
      </c>
      <c r="B113" s="26">
        <v>0</v>
      </c>
      <c r="C113" s="27">
        <v>14091194</v>
      </c>
      <c r="D113" s="27">
        <f t="shared" si="2"/>
        <v>14091194</v>
      </c>
    </row>
    <row r="114" spans="1:4" ht="15.75">
      <c r="A114" s="35"/>
      <c r="B114" s="26"/>
      <c r="C114" s="27"/>
      <c r="D114" s="27"/>
    </row>
    <row r="115" spans="1:4" ht="15.75">
      <c r="A115" s="35"/>
      <c r="B115" s="26"/>
      <c r="C115" s="27"/>
      <c r="D115" s="27"/>
    </row>
    <row r="116" spans="1:4" ht="15.75">
      <c r="A116" s="31" t="s">
        <v>51</v>
      </c>
      <c r="C116" s="32">
        <f>SUM(C84:C115)</f>
        <v>98158302</v>
      </c>
      <c r="D116" s="31"/>
    </row>
    <row r="117" spans="1:4" ht="15.75" customHeight="1">
      <c r="A117" s="31"/>
      <c r="C117" s="32"/>
      <c r="D117" s="31"/>
    </row>
    <row r="118" spans="1:4" ht="15.75" customHeight="1">
      <c r="A118" s="31"/>
      <c r="C118" s="32"/>
      <c r="D118" s="31"/>
    </row>
    <row r="119" spans="1:4" ht="15.75" customHeight="1">
      <c r="A119" s="31"/>
      <c r="C119" s="32"/>
      <c r="D119" s="31"/>
    </row>
    <row r="120" spans="1:4" ht="15.75" customHeight="1">
      <c r="A120" s="66" t="s">
        <v>73</v>
      </c>
      <c r="B120" s="65"/>
      <c r="C120" s="65"/>
      <c r="D120" s="65"/>
    </row>
    <row r="121" spans="1:4" ht="15.75" customHeight="1">
      <c r="A121" s="21"/>
      <c r="B121" s="16"/>
      <c r="C121" s="16"/>
      <c r="D121" s="16"/>
    </row>
    <row r="122" spans="1:4" ht="15.75" customHeight="1">
      <c r="A122" s="21"/>
      <c r="B122" s="16"/>
      <c r="C122" s="16"/>
      <c r="D122" s="16"/>
    </row>
    <row r="123" spans="1:4" ht="15.75" customHeight="1">
      <c r="A123" s="21"/>
      <c r="B123" s="24" t="s">
        <v>12</v>
      </c>
      <c r="C123" s="24" t="s">
        <v>13</v>
      </c>
      <c r="D123" s="24" t="s">
        <v>7</v>
      </c>
    </row>
    <row r="124" spans="1:4" ht="15.75" customHeight="1">
      <c r="A124" s="21"/>
      <c r="B124" s="24" t="s">
        <v>9</v>
      </c>
      <c r="C124" s="1"/>
      <c r="D124" s="24" t="s">
        <v>9</v>
      </c>
    </row>
    <row r="125" spans="1:4" ht="15.75" customHeight="1">
      <c r="A125" s="21"/>
      <c r="B125" s="16"/>
      <c r="C125" s="16"/>
      <c r="D125" s="16"/>
    </row>
    <row r="126" spans="1:4" ht="15.75" customHeight="1">
      <c r="A126" s="21"/>
      <c r="B126" s="16"/>
      <c r="C126" s="16"/>
      <c r="D126" s="16"/>
    </row>
    <row r="127" spans="1:4" ht="15.75" customHeight="1">
      <c r="A127" s="21" t="s">
        <v>75</v>
      </c>
      <c r="B127" s="26">
        <v>18620000</v>
      </c>
      <c r="C127" s="27">
        <v>2138556</v>
      </c>
      <c r="D127" s="27">
        <f>B127-C127</f>
        <v>16481444</v>
      </c>
    </row>
    <row r="128" spans="1:4" ht="15.75" customHeight="1">
      <c r="A128" s="21"/>
      <c r="B128" s="26"/>
      <c r="C128" s="27"/>
      <c r="D128" s="27"/>
    </row>
    <row r="129" spans="1:4" ht="15.75" customHeight="1">
      <c r="A129" s="21"/>
      <c r="B129" s="16"/>
      <c r="C129" s="16"/>
      <c r="D129" s="16"/>
    </row>
    <row r="130" spans="1:4" ht="15.75" customHeight="1">
      <c r="A130" s="31" t="s">
        <v>74</v>
      </c>
      <c r="B130" s="16"/>
      <c r="C130" s="32">
        <f>SUM(C127:C129)</f>
        <v>2138556</v>
      </c>
      <c r="D130" s="16"/>
    </row>
    <row r="131" spans="1:4" ht="15.75" customHeight="1">
      <c r="A131" s="31"/>
      <c r="C131" s="32"/>
      <c r="D131" s="31"/>
    </row>
    <row r="132" spans="1:4" ht="18.75">
      <c r="A132" s="69" t="s">
        <v>22</v>
      </c>
      <c r="B132" s="65"/>
      <c r="C132" s="65"/>
      <c r="D132" s="65"/>
    </row>
    <row r="133" ht="18.75">
      <c r="A133" s="14"/>
    </row>
    <row r="134" spans="1:4" ht="15.75">
      <c r="A134" s="66" t="s">
        <v>23</v>
      </c>
      <c r="B134" s="65"/>
      <c r="C134" s="65"/>
      <c r="D134" s="65"/>
    </row>
    <row r="135" ht="15.75">
      <c r="A135" s="6"/>
    </row>
    <row r="136" spans="1:4" ht="15.75">
      <c r="A136" s="7" t="s">
        <v>24</v>
      </c>
      <c r="B136" s="24" t="s">
        <v>49</v>
      </c>
      <c r="C136" s="24" t="s">
        <v>13</v>
      </c>
      <c r="D136" s="24" t="s">
        <v>7</v>
      </c>
    </row>
    <row r="137" spans="1:4" ht="15.75">
      <c r="A137" s="7" t="s">
        <v>8</v>
      </c>
      <c r="B137" s="30" t="s">
        <v>48</v>
      </c>
      <c r="D137" s="24" t="s">
        <v>9</v>
      </c>
    </row>
    <row r="138" ht="15.75">
      <c r="A138" s="3"/>
    </row>
    <row r="139" ht="15.75">
      <c r="A139" s="33"/>
    </row>
    <row r="140" spans="1:4" ht="15.75">
      <c r="A140" s="33" t="s">
        <v>72</v>
      </c>
      <c r="B140" s="26">
        <f>D127</f>
        <v>16481444</v>
      </c>
      <c r="C140" s="27">
        <v>300000</v>
      </c>
      <c r="D140" s="27">
        <f>B140-C140</f>
        <v>16181444</v>
      </c>
    </row>
    <row r="141" ht="15.75">
      <c r="A141" s="15"/>
    </row>
    <row r="142" spans="1:4" ht="15.75">
      <c r="A142" s="31" t="s">
        <v>50</v>
      </c>
      <c r="B142" s="31"/>
      <c r="C142" s="32">
        <f>SUM(C140:C141)</f>
        <v>300000</v>
      </c>
      <c r="D142" s="31"/>
    </row>
    <row r="143" ht="15.75">
      <c r="A143" s="11"/>
    </row>
    <row r="144" ht="15.75">
      <c r="A144" s="11"/>
    </row>
    <row r="145" spans="1:4" ht="15.75">
      <c r="A145" s="7" t="s">
        <v>25</v>
      </c>
      <c r="B145" s="24" t="s">
        <v>12</v>
      </c>
      <c r="C145" s="24" t="s">
        <v>13</v>
      </c>
      <c r="D145" s="24" t="s">
        <v>7</v>
      </c>
    </row>
    <row r="146" spans="2:4" ht="15.75">
      <c r="B146" s="24" t="s">
        <v>9</v>
      </c>
      <c r="C146" s="1"/>
      <c r="D146" s="24" t="s">
        <v>9</v>
      </c>
    </row>
    <row r="147" ht="15.75">
      <c r="A147" s="3"/>
    </row>
    <row r="148" ht="15.75">
      <c r="A148" s="33" t="s">
        <v>70</v>
      </c>
    </row>
    <row r="149" spans="1:4" ht="31.5">
      <c r="A149" s="35" t="s">
        <v>71</v>
      </c>
      <c r="B149" s="26">
        <v>0</v>
      </c>
      <c r="C149" s="27">
        <v>300000</v>
      </c>
      <c r="D149" s="27">
        <f>B149+C149</f>
        <v>300000</v>
      </c>
    </row>
    <row r="150" spans="1:4" ht="15.75">
      <c r="A150" s="29"/>
      <c r="B150" s="26"/>
      <c r="C150" s="27"/>
      <c r="D150" s="27"/>
    </row>
    <row r="151" spans="1:4" ht="15.75">
      <c r="A151" s="31" t="s">
        <v>51</v>
      </c>
      <c r="B151" s="31"/>
      <c r="C151" s="34">
        <f>SUM(C149:C150)</f>
        <v>300000</v>
      </c>
      <c r="D151" s="31"/>
    </row>
    <row r="152" spans="1:4" ht="15.75">
      <c r="A152" s="31"/>
      <c r="B152" s="31"/>
      <c r="C152" s="31"/>
      <c r="D152" s="31"/>
    </row>
    <row r="153" spans="1:4" ht="15.75">
      <c r="A153" s="31"/>
      <c r="B153" s="31"/>
      <c r="C153" s="31"/>
      <c r="D153" s="31"/>
    </row>
    <row r="154" spans="1:4" ht="15.75">
      <c r="A154" s="7" t="s">
        <v>55</v>
      </c>
      <c r="B154" s="24" t="s">
        <v>49</v>
      </c>
      <c r="C154" s="24" t="s">
        <v>13</v>
      </c>
      <c r="D154" s="24" t="s">
        <v>7</v>
      </c>
    </row>
    <row r="155" spans="1:4" ht="15.75">
      <c r="A155" s="7" t="s">
        <v>8</v>
      </c>
      <c r="B155" s="30" t="s">
        <v>48</v>
      </c>
      <c r="D155" s="24" t="s">
        <v>9</v>
      </c>
    </row>
    <row r="156" spans="1:4" ht="15.75">
      <c r="A156" s="7"/>
      <c r="B156" s="30"/>
      <c r="D156" s="24"/>
    </row>
    <row r="157" spans="1:4" ht="15.75">
      <c r="A157" s="33"/>
      <c r="B157" s="30"/>
      <c r="D157" s="24"/>
    </row>
    <row r="158" spans="1:4" ht="15.75">
      <c r="A158" s="7" t="s">
        <v>40</v>
      </c>
      <c r="B158" s="26">
        <f>D38</f>
        <v>251410920</v>
      </c>
      <c r="C158" s="27">
        <v>160000</v>
      </c>
      <c r="D158" s="27">
        <f>B158-C158</f>
        <v>251250920</v>
      </c>
    </row>
    <row r="159" spans="1:3" ht="15.75">
      <c r="A159" s="29"/>
      <c r="B159" s="26"/>
      <c r="C159" s="27"/>
    </row>
    <row r="160" spans="1:4" ht="15.75">
      <c r="A160" s="31" t="s">
        <v>50</v>
      </c>
      <c r="B160" s="31"/>
      <c r="C160" s="32">
        <f>SUM(C158:C158)</f>
        <v>160000</v>
      </c>
      <c r="D160" s="31"/>
    </row>
    <row r="161" ht="15.75">
      <c r="A161" s="11"/>
    </row>
    <row r="162" ht="15.75">
      <c r="A162" s="11"/>
    </row>
    <row r="163" spans="1:4" ht="15.75">
      <c r="A163" s="7" t="s">
        <v>56</v>
      </c>
      <c r="B163" s="24" t="s">
        <v>12</v>
      </c>
      <c r="C163" s="24" t="s">
        <v>13</v>
      </c>
      <c r="D163" s="24" t="s">
        <v>7</v>
      </c>
    </row>
    <row r="164" spans="2:4" ht="15.75">
      <c r="B164" s="24" t="s">
        <v>9</v>
      </c>
      <c r="C164" s="1"/>
      <c r="D164" s="24" t="s">
        <v>9</v>
      </c>
    </row>
    <row r="165" ht="15.75">
      <c r="A165" s="3"/>
    </row>
    <row r="166" ht="15.75">
      <c r="A166" s="17" t="s">
        <v>31</v>
      </c>
    </row>
    <row r="167" spans="1:4" ht="31.5">
      <c r="A167" s="35" t="s">
        <v>64</v>
      </c>
      <c r="B167" s="20">
        <v>0</v>
      </c>
      <c r="C167" s="19">
        <v>160000</v>
      </c>
      <c r="D167" s="19">
        <f>B167+C167</f>
        <v>160000</v>
      </c>
    </row>
    <row r="168" ht="15.75">
      <c r="A168" s="3"/>
    </row>
    <row r="169" spans="1:4" ht="15.75">
      <c r="A169" s="31" t="s">
        <v>51</v>
      </c>
      <c r="B169" s="31"/>
      <c r="C169" s="32">
        <f>SUM(C167:C167)</f>
        <v>160000</v>
      </c>
      <c r="D169" s="31"/>
    </row>
    <row r="170" spans="1:4" ht="15.75">
      <c r="A170" s="31"/>
      <c r="B170" s="31"/>
      <c r="C170" s="31"/>
      <c r="D170" s="31"/>
    </row>
    <row r="171" spans="1:4" ht="15.75">
      <c r="A171" s="31"/>
      <c r="B171" s="31"/>
      <c r="C171" s="31"/>
      <c r="D171" s="31"/>
    </row>
    <row r="172" spans="1:4" ht="15.75">
      <c r="A172" s="64" t="s">
        <v>26</v>
      </c>
      <c r="B172" s="64"/>
      <c r="C172" s="64"/>
      <c r="D172" s="64"/>
    </row>
    <row r="173" spans="1:4" ht="15.75">
      <c r="A173" s="2"/>
      <c r="B173" s="2"/>
      <c r="C173" s="2"/>
      <c r="D173" s="2"/>
    </row>
    <row r="174" spans="1:4" ht="36" customHeight="1">
      <c r="A174" s="70" t="s">
        <v>95</v>
      </c>
      <c r="B174" s="70"/>
      <c r="C174" s="70"/>
      <c r="D174" s="70"/>
    </row>
    <row r="175" ht="15.75">
      <c r="A175" s="6"/>
    </row>
    <row r="176" spans="1:4" ht="15.75">
      <c r="A176" s="64" t="s">
        <v>58</v>
      </c>
      <c r="B176" s="64"/>
      <c r="C176" s="64"/>
      <c r="D176" s="64"/>
    </row>
    <row r="177" ht="15.75">
      <c r="A177" s="3"/>
    </row>
    <row r="178" spans="1:4" ht="15.75">
      <c r="A178" s="66" t="s">
        <v>61</v>
      </c>
      <c r="B178" s="66"/>
      <c r="C178" s="66"/>
      <c r="D178" s="66"/>
    </row>
    <row r="179" ht="15.75">
      <c r="A179" s="3"/>
    </row>
    <row r="180" ht="15.75">
      <c r="A180" s="3"/>
    </row>
    <row r="181" ht="15.75">
      <c r="A181" s="3"/>
    </row>
    <row r="182" ht="15.75">
      <c r="A182" s="3" t="s">
        <v>62</v>
      </c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spans="1:3" ht="15.75">
      <c r="A187" s="4" t="s">
        <v>27</v>
      </c>
      <c r="B187" s="4"/>
      <c r="C187" s="4" t="s">
        <v>54</v>
      </c>
    </row>
    <row r="188" spans="1:3" ht="15.75">
      <c r="A188" s="4" t="s">
        <v>52</v>
      </c>
      <c r="B188" s="4"/>
      <c r="C188" s="4" t="s">
        <v>53</v>
      </c>
    </row>
  </sheetData>
  <sheetProtection/>
  <mergeCells count="19">
    <mergeCell ref="A58:D58"/>
    <mergeCell ref="A172:D172"/>
    <mergeCell ref="A178:D178"/>
    <mergeCell ref="A76:D76"/>
    <mergeCell ref="A132:D132"/>
    <mergeCell ref="A134:D134"/>
    <mergeCell ref="A174:D174"/>
    <mergeCell ref="A176:D176"/>
    <mergeCell ref="A120:D120"/>
    <mergeCell ref="A1:D1"/>
    <mergeCell ref="A2:D2"/>
    <mergeCell ref="A4:D4"/>
    <mergeCell ref="A6:D6"/>
    <mergeCell ref="A69:D69"/>
    <mergeCell ref="A20:D20"/>
    <mergeCell ref="A7:D7"/>
    <mergeCell ref="A10:D10"/>
    <mergeCell ref="A12:D12"/>
    <mergeCell ref="A14:D14"/>
  </mergeCells>
  <printOptions/>
  <pageMargins left="0.75" right="0.75" top="1" bottom="1" header="0.5" footer="0.5"/>
  <pageSetup horizontalDpi="300" verticalDpi="300" orientation="portrait" paperSize="9" scale="92" r:id="rId1"/>
  <rowBreaks count="4" manualBreakCount="4">
    <brk id="44" max="3" man="1"/>
    <brk id="89" max="255" man="1"/>
    <brk id="131" max="255" man="1"/>
    <brk id="17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3" sqref="A33:A34"/>
    </sheetView>
  </sheetViews>
  <sheetFormatPr defaultColWidth="9.00390625" defaultRowHeight="12.75"/>
  <cols>
    <col min="1" max="1" width="33.875" style="0" customWidth="1"/>
    <col min="2" max="2" width="11.875" style="0" customWidth="1"/>
    <col min="3" max="3" width="12.125" style="0" customWidth="1"/>
    <col min="4" max="5" width="10.125" style="0" customWidth="1"/>
    <col min="6" max="6" width="9.875" style="0" customWidth="1"/>
    <col min="7" max="7" width="10.375" style="0" customWidth="1"/>
    <col min="8" max="8" width="11.00390625" style="0" customWidth="1"/>
    <col min="9" max="9" width="10.75390625" style="0" customWidth="1"/>
  </cols>
  <sheetData>
    <row r="1" spans="1:9" ht="14.25">
      <c r="A1" s="74" t="s">
        <v>98</v>
      </c>
      <c r="B1" s="74"/>
      <c r="C1" s="74"/>
      <c r="D1" s="74"/>
      <c r="E1" s="74"/>
      <c r="F1" s="74"/>
      <c r="G1" s="74"/>
      <c r="H1" s="74"/>
      <c r="I1" s="74"/>
    </row>
    <row r="2" spans="1:9" ht="14.2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42"/>
      <c r="B3" s="42"/>
      <c r="C3" s="42"/>
      <c r="D3" s="42"/>
      <c r="E3" s="42"/>
      <c r="F3" s="42"/>
      <c r="G3" s="42"/>
      <c r="H3" s="75" t="s">
        <v>99</v>
      </c>
      <c r="I3" s="75"/>
    </row>
    <row r="5" spans="1:9" ht="27" customHeight="1">
      <c r="A5" s="43"/>
      <c r="B5" s="76" t="s">
        <v>100</v>
      </c>
      <c r="C5" s="76"/>
      <c r="D5" s="76" t="s">
        <v>101</v>
      </c>
      <c r="E5" s="76"/>
      <c r="F5" s="76" t="s">
        <v>102</v>
      </c>
      <c r="G5" s="76"/>
      <c r="H5" s="76" t="s">
        <v>103</v>
      </c>
      <c r="I5" s="76"/>
    </row>
    <row r="6" spans="1:9" ht="15">
      <c r="A6" s="44" t="s">
        <v>104</v>
      </c>
      <c r="B6" s="45">
        <v>39083</v>
      </c>
      <c r="C6" s="45">
        <v>39447</v>
      </c>
      <c r="D6" s="45">
        <v>39083</v>
      </c>
      <c r="E6" s="45">
        <v>39447</v>
      </c>
      <c r="F6" s="45">
        <v>39083</v>
      </c>
      <c r="G6" s="45">
        <v>39447</v>
      </c>
      <c r="H6" s="45">
        <v>39083</v>
      </c>
      <c r="I6" s="45">
        <v>39447</v>
      </c>
    </row>
    <row r="7" spans="1:9" ht="12.75" customHeight="1">
      <c r="A7" s="71" t="s">
        <v>105</v>
      </c>
      <c r="B7" s="43">
        <v>59</v>
      </c>
      <c r="C7" s="43">
        <v>59</v>
      </c>
      <c r="D7" s="43">
        <v>2</v>
      </c>
      <c r="E7" s="43">
        <v>2</v>
      </c>
      <c r="F7" s="43"/>
      <c r="G7" s="43"/>
      <c r="H7" s="43">
        <f>B7+D7</f>
        <v>61</v>
      </c>
      <c r="I7" s="43">
        <f>C7+E7</f>
        <v>61</v>
      </c>
    </row>
    <row r="8" spans="1:9" ht="12.75" customHeight="1">
      <c r="A8" s="71"/>
      <c r="B8" s="43"/>
      <c r="C8" s="43"/>
      <c r="D8" s="43">
        <v>1</v>
      </c>
      <c r="E8" s="43">
        <v>1</v>
      </c>
      <c r="F8" s="43">
        <v>1</v>
      </c>
      <c r="G8" s="43">
        <v>1</v>
      </c>
      <c r="H8" s="43">
        <f>B7+D8</f>
        <v>60</v>
      </c>
      <c r="I8" s="43">
        <f>C7+E8</f>
        <v>60</v>
      </c>
    </row>
    <row r="9" spans="1:9" ht="12.75" customHeight="1">
      <c r="A9" s="71" t="s">
        <v>106</v>
      </c>
      <c r="B9" s="43">
        <v>64</v>
      </c>
      <c r="C9" s="43">
        <v>60</v>
      </c>
      <c r="D9" s="43">
        <v>6</v>
      </c>
      <c r="E9" s="43">
        <v>5</v>
      </c>
      <c r="F9" s="43">
        <v>0.5</v>
      </c>
      <c r="G9" s="43">
        <v>0.5</v>
      </c>
      <c r="H9" s="43">
        <f>B9+D9</f>
        <v>70</v>
      </c>
      <c r="I9" s="43">
        <f>C9+E9</f>
        <v>65</v>
      </c>
    </row>
    <row r="10" spans="1:9" ht="12.75" customHeight="1">
      <c r="A10" s="71"/>
      <c r="B10" s="43"/>
      <c r="C10" s="43"/>
      <c r="D10" s="43">
        <v>3</v>
      </c>
      <c r="E10" s="43">
        <v>2.5</v>
      </c>
      <c r="F10" s="43"/>
      <c r="G10" s="43"/>
      <c r="H10" s="43">
        <f>B9+D10</f>
        <v>67</v>
      </c>
      <c r="I10" s="43">
        <f>C9+E10</f>
        <v>62.5</v>
      </c>
    </row>
    <row r="11" spans="1:9" ht="12.75" customHeight="1">
      <c r="A11" s="71" t="s">
        <v>107</v>
      </c>
      <c r="B11" s="43">
        <v>31</v>
      </c>
      <c r="C11" s="43">
        <v>29</v>
      </c>
      <c r="D11" s="43">
        <v>5</v>
      </c>
      <c r="E11" s="43">
        <v>5</v>
      </c>
      <c r="F11" s="43"/>
      <c r="G11" s="43"/>
      <c r="H11" s="43">
        <f>B11+D11</f>
        <v>36</v>
      </c>
      <c r="I11" s="43">
        <f>C11+E11</f>
        <v>34</v>
      </c>
    </row>
    <row r="12" spans="1:9" ht="12.75" customHeight="1">
      <c r="A12" s="71"/>
      <c r="B12" s="43"/>
      <c r="C12" s="43"/>
      <c r="D12" s="43">
        <v>1.95</v>
      </c>
      <c r="E12" s="43">
        <v>1.95</v>
      </c>
      <c r="F12" s="43"/>
      <c r="G12" s="43"/>
      <c r="H12" s="43">
        <f>SUM(B11,D12)</f>
        <v>32.95</v>
      </c>
      <c r="I12" s="43">
        <f>SUM(C11,E12)</f>
        <v>30.95</v>
      </c>
    </row>
    <row r="13" spans="1:9" ht="12.75" customHeight="1">
      <c r="A13" s="71" t="s">
        <v>108</v>
      </c>
      <c r="B13" s="43">
        <v>25</v>
      </c>
      <c r="C13" s="43">
        <v>24</v>
      </c>
      <c r="D13" s="43">
        <v>10</v>
      </c>
      <c r="E13" s="43">
        <v>10</v>
      </c>
      <c r="F13" s="43">
        <v>2</v>
      </c>
      <c r="G13" s="43">
        <v>1</v>
      </c>
      <c r="H13" s="43">
        <f>SUM(B13,D13)</f>
        <v>35</v>
      </c>
      <c r="I13" s="43">
        <f>SUM(C13,E13)</f>
        <v>34</v>
      </c>
    </row>
    <row r="14" spans="1:9" ht="12.75" customHeight="1">
      <c r="A14" s="71"/>
      <c r="B14" s="43"/>
      <c r="C14" s="43"/>
      <c r="D14" s="43">
        <v>7.33</v>
      </c>
      <c r="E14" s="43">
        <v>7.33</v>
      </c>
      <c r="F14" s="43"/>
      <c r="G14" s="43"/>
      <c r="H14" s="43">
        <f>SUM(D14,B13)</f>
        <v>32.33</v>
      </c>
      <c r="I14" s="43">
        <f>SUM(E14,C13)</f>
        <v>31.33</v>
      </c>
    </row>
    <row r="15" spans="1:9" ht="12.75" customHeight="1">
      <c r="A15" s="71" t="s">
        <v>109</v>
      </c>
      <c r="B15" s="43">
        <v>33</v>
      </c>
      <c r="C15" s="43">
        <v>33</v>
      </c>
      <c r="D15" s="43">
        <v>5</v>
      </c>
      <c r="E15" s="43">
        <v>5</v>
      </c>
      <c r="F15" s="43">
        <v>2</v>
      </c>
      <c r="G15" s="43">
        <v>3</v>
      </c>
      <c r="H15" s="43">
        <f>SUM(B15,D15)</f>
        <v>38</v>
      </c>
      <c r="I15" s="43">
        <f>SUM(C15,E15)</f>
        <v>38</v>
      </c>
    </row>
    <row r="16" spans="1:9" ht="12.75" customHeight="1">
      <c r="A16" s="71"/>
      <c r="B16" s="43"/>
      <c r="C16" s="43"/>
      <c r="D16" s="43">
        <v>4</v>
      </c>
      <c r="E16" s="43">
        <v>4</v>
      </c>
      <c r="F16" s="43"/>
      <c r="G16" s="43"/>
      <c r="H16" s="43">
        <f>SUM(B15,D16)</f>
        <v>37</v>
      </c>
      <c r="I16" s="43">
        <f>SUM(C15,E16)</f>
        <v>37</v>
      </c>
    </row>
    <row r="17" spans="1:9" ht="12.75" customHeight="1">
      <c r="A17" s="71" t="s">
        <v>110</v>
      </c>
      <c r="B17" s="43">
        <v>32</v>
      </c>
      <c r="C17" s="43">
        <v>31</v>
      </c>
      <c r="D17" s="43">
        <v>7</v>
      </c>
      <c r="E17" s="43">
        <v>3</v>
      </c>
      <c r="F17" s="43">
        <v>1</v>
      </c>
      <c r="G17" s="43">
        <v>0</v>
      </c>
      <c r="H17" s="43">
        <f>SUM(B17,D17)</f>
        <v>39</v>
      </c>
      <c r="I17" s="43">
        <f>SUM(C17,E17)</f>
        <v>34</v>
      </c>
    </row>
    <row r="18" spans="1:9" ht="12.75" customHeight="1">
      <c r="A18" s="71"/>
      <c r="B18" s="43"/>
      <c r="C18" s="43"/>
      <c r="D18" s="43">
        <v>4.55</v>
      </c>
      <c r="E18" s="43">
        <v>2.6</v>
      </c>
      <c r="F18" s="43"/>
      <c r="G18" s="43"/>
      <c r="H18" s="43">
        <f>SUM(B17,D18)</f>
        <v>36.55</v>
      </c>
      <c r="I18" s="43">
        <f>SUM(C17,E18)</f>
        <v>33.6</v>
      </c>
    </row>
    <row r="19" spans="1:9" ht="12.75" customHeight="1">
      <c r="A19" s="71" t="s">
        <v>111</v>
      </c>
      <c r="B19" s="43">
        <v>15</v>
      </c>
      <c r="C19" s="43">
        <v>15</v>
      </c>
      <c r="D19" s="43">
        <v>3</v>
      </c>
      <c r="E19" s="43">
        <v>2</v>
      </c>
      <c r="F19" s="43"/>
      <c r="G19" s="43"/>
      <c r="H19" s="43">
        <f>SUM(B19,D19)</f>
        <v>18</v>
      </c>
      <c r="I19" s="43">
        <f>SUM(C19,E19)</f>
        <v>17</v>
      </c>
    </row>
    <row r="20" spans="1:9" ht="12.75" customHeight="1">
      <c r="A20" s="71"/>
      <c r="B20" s="43"/>
      <c r="C20" s="43"/>
      <c r="D20" s="43">
        <v>1.5</v>
      </c>
      <c r="E20" s="43">
        <v>1</v>
      </c>
      <c r="F20" s="43"/>
      <c r="G20" s="43"/>
      <c r="H20" s="43">
        <f>SUM(B19,D20)</f>
        <v>16.5</v>
      </c>
      <c r="I20" s="43">
        <f>SUM(C19,E20)</f>
        <v>16</v>
      </c>
    </row>
    <row r="21" spans="1:9" ht="12.75" customHeight="1">
      <c r="A21" s="71" t="s">
        <v>112</v>
      </c>
      <c r="B21" s="43">
        <v>94</v>
      </c>
      <c r="C21" s="43">
        <v>94</v>
      </c>
      <c r="D21" s="43">
        <v>6</v>
      </c>
      <c r="E21" s="43">
        <v>6</v>
      </c>
      <c r="F21" s="43">
        <v>1</v>
      </c>
      <c r="G21" s="43">
        <v>1</v>
      </c>
      <c r="H21" s="43">
        <f>SUM(B21,D21)</f>
        <v>100</v>
      </c>
      <c r="I21" s="43">
        <f>SUM(C21,E21)</f>
        <v>100</v>
      </c>
    </row>
    <row r="22" spans="1:9" ht="12.75" customHeight="1">
      <c r="A22" s="71"/>
      <c r="B22" s="43"/>
      <c r="C22" s="43"/>
      <c r="D22" s="43">
        <v>2.75</v>
      </c>
      <c r="E22" s="43">
        <v>2.75</v>
      </c>
      <c r="F22" s="43"/>
      <c r="G22" s="43"/>
      <c r="H22" s="43">
        <f>SUM(B21,D22)</f>
        <v>96.75</v>
      </c>
      <c r="I22" s="43">
        <f>SUM(C21,E22)</f>
        <v>96.75</v>
      </c>
    </row>
    <row r="23" spans="1:9" ht="12.75" customHeight="1">
      <c r="A23" s="72" t="s">
        <v>113</v>
      </c>
      <c r="B23" s="43">
        <v>8</v>
      </c>
      <c r="C23" s="43">
        <v>8</v>
      </c>
      <c r="D23" s="43">
        <v>1</v>
      </c>
      <c r="E23" s="43">
        <v>1</v>
      </c>
      <c r="F23" s="43"/>
      <c r="G23" s="43"/>
      <c r="H23" s="43">
        <f>SUM(B23,D23)</f>
        <v>9</v>
      </c>
      <c r="I23" s="43">
        <f>SUM(C23,E23)</f>
        <v>9</v>
      </c>
    </row>
    <row r="24" spans="1:9" ht="12.75" customHeight="1">
      <c r="A24" s="73"/>
      <c r="B24" s="43"/>
      <c r="C24" s="43"/>
      <c r="D24" s="43">
        <v>0.75</v>
      </c>
      <c r="E24" s="43">
        <v>0.75</v>
      </c>
      <c r="F24" s="43"/>
      <c r="G24" s="43"/>
      <c r="H24" s="43">
        <f>SUM(B23,D24)</f>
        <v>8.75</v>
      </c>
      <c r="I24" s="43">
        <f>SUM(C23,E24)</f>
        <v>8.75</v>
      </c>
    </row>
    <row r="25" spans="1:9" ht="12.75" customHeight="1">
      <c r="A25" s="71" t="s">
        <v>114</v>
      </c>
      <c r="B25" s="43">
        <v>250</v>
      </c>
      <c r="C25" s="43">
        <v>204</v>
      </c>
      <c r="D25" s="43">
        <v>6</v>
      </c>
      <c r="E25" s="43">
        <v>5</v>
      </c>
      <c r="F25" s="43">
        <v>20</v>
      </c>
      <c r="G25" s="43">
        <v>2</v>
      </c>
      <c r="H25" s="43">
        <f>SUM(B25,D25)</f>
        <v>256</v>
      </c>
      <c r="I25" s="43">
        <f>SUM(C25,E25)</f>
        <v>209</v>
      </c>
    </row>
    <row r="26" spans="1:9" ht="12.75" customHeight="1">
      <c r="A26" s="71"/>
      <c r="B26" s="43"/>
      <c r="C26" s="43"/>
      <c r="D26" s="43">
        <v>3.1</v>
      </c>
      <c r="E26" s="43">
        <v>2.6</v>
      </c>
      <c r="F26" s="43"/>
      <c r="G26" s="43"/>
      <c r="H26" s="43">
        <f>SUM(B25,D26)</f>
        <v>253.1</v>
      </c>
      <c r="I26" s="43">
        <f>SUM(C25,E26)</f>
        <v>206.6</v>
      </c>
    </row>
    <row r="27" spans="1:9" ht="29.25" customHeight="1">
      <c r="A27" s="46" t="s">
        <v>115</v>
      </c>
      <c r="B27" s="43">
        <v>17</v>
      </c>
      <c r="C27" s="43">
        <v>17</v>
      </c>
      <c r="D27" s="43"/>
      <c r="E27" s="43"/>
      <c r="F27" s="43"/>
      <c r="G27" s="43"/>
      <c r="H27" s="43">
        <v>17</v>
      </c>
      <c r="I27" s="43">
        <v>17</v>
      </c>
    </row>
    <row r="28" spans="1:9" ht="15.75" customHeight="1">
      <c r="A28" s="47" t="s">
        <v>116</v>
      </c>
      <c r="B28" s="43">
        <v>1</v>
      </c>
      <c r="C28" s="43">
        <v>1</v>
      </c>
      <c r="D28" s="43"/>
      <c r="E28" s="43"/>
      <c r="F28" s="43"/>
      <c r="G28" s="43"/>
      <c r="H28" s="43">
        <v>1</v>
      </c>
      <c r="I28" s="43">
        <v>1</v>
      </c>
    </row>
    <row r="29" spans="1:9" ht="12.75" customHeight="1">
      <c r="A29" s="72" t="s">
        <v>117</v>
      </c>
      <c r="B29" s="43">
        <v>60</v>
      </c>
      <c r="C29" s="43">
        <v>40</v>
      </c>
      <c r="D29" s="43">
        <v>4</v>
      </c>
      <c r="E29" s="43">
        <v>0</v>
      </c>
      <c r="F29" s="43"/>
      <c r="G29" s="43"/>
      <c r="H29" s="43">
        <f>SUM(B29,D29)</f>
        <v>64</v>
      </c>
      <c r="I29" s="43">
        <f>SUM(C29,E29)</f>
        <v>40</v>
      </c>
    </row>
    <row r="30" spans="1:9" ht="12.75" customHeight="1">
      <c r="A30" s="73"/>
      <c r="B30" s="43"/>
      <c r="C30" s="43"/>
      <c r="D30" s="43">
        <v>2.5</v>
      </c>
      <c r="E30" s="43"/>
      <c r="F30" s="43"/>
      <c r="G30" s="43"/>
      <c r="H30" s="43">
        <f>SUM(B29,D30)</f>
        <v>62.5</v>
      </c>
      <c r="I30" s="43">
        <f>SUM(C29,E30)</f>
        <v>40</v>
      </c>
    </row>
    <row r="31" spans="1:9" ht="12.75" customHeight="1">
      <c r="A31" s="72" t="s">
        <v>118</v>
      </c>
      <c r="B31" s="43">
        <v>20</v>
      </c>
      <c r="C31" s="43">
        <v>0</v>
      </c>
      <c r="D31" s="43">
        <v>4</v>
      </c>
      <c r="E31" s="43">
        <v>0</v>
      </c>
      <c r="F31" s="43"/>
      <c r="G31" s="43"/>
      <c r="H31" s="43">
        <f>SUM(B31,D31)</f>
        <v>24</v>
      </c>
      <c r="I31" s="43">
        <f>SUM(C31,E31)</f>
        <v>0</v>
      </c>
    </row>
    <row r="32" spans="1:9" ht="12.75" customHeight="1">
      <c r="A32" s="73"/>
      <c r="B32" s="43"/>
      <c r="C32" s="43"/>
      <c r="D32" s="43">
        <v>2.5</v>
      </c>
      <c r="E32" s="43"/>
      <c r="F32" s="43"/>
      <c r="G32" s="43"/>
      <c r="H32" s="43">
        <f>SUM(B31,D32)</f>
        <v>22.5</v>
      </c>
      <c r="I32" s="43">
        <f>SUM(C31,E32)</f>
        <v>0</v>
      </c>
    </row>
    <row r="33" spans="1:9" ht="12.75" customHeight="1">
      <c r="A33" s="71" t="s">
        <v>119</v>
      </c>
      <c r="B33" s="43">
        <v>54</v>
      </c>
      <c r="C33" s="43">
        <v>54</v>
      </c>
      <c r="D33" s="43">
        <v>0</v>
      </c>
      <c r="E33" s="43">
        <v>0</v>
      </c>
      <c r="F33" s="43"/>
      <c r="G33" s="43"/>
      <c r="H33" s="43">
        <f>SUM(B33,D33)</f>
        <v>54</v>
      </c>
      <c r="I33" s="43">
        <f>SUM(C33,E33)</f>
        <v>54</v>
      </c>
    </row>
    <row r="34" spans="1:9" ht="12.75" customHeight="1">
      <c r="A34" s="71"/>
      <c r="B34" s="43"/>
      <c r="C34" s="43"/>
      <c r="D34" s="43"/>
      <c r="E34" s="43"/>
      <c r="F34" s="43"/>
      <c r="G34" s="43"/>
      <c r="H34" s="43">
        <v>54</v>
      </c>
      <c r="I34" s="43">
        <f>SUM(C33,E34)</f>
        <v>54</v>
      </c>
    </row>
    <row r="35" spans="1:9" ht="12.75" customHeight="1">
      <c r="A35" s="46" t="s">
        <v>120</v>
      </c>
      <c r="B35" s="43">
        <v>3</v>
      </c>
      <c r="C35" s="43">
        <v>3</v>
      </c>
      <c r="D35" s="43">
        <v>0</v>
      </c>
      <c r="E35" s="43">
        <v>0</v>
      </c>
      <c r="F35" s="43"/>
      <c r="G35" s="43"/>
      <c r="H35" s="43">
        <v>3</v>
      </c>
      <c r="I35" s="43">
        <v>3</v>
      </c>
    </row>
    <row r="36" spans="1:9" ht="15">
      <c r="A36" s="48" t="s">
        <v>121</v>
      </c>
      <c r="B36" s="46">
        <f>SUM(B7:B35)-B23-B31</f>
        <v>738</v>
      </c>
      <c r="C36" s="46">
        <f>SUM(C7:C35)-C23-C31</f>
        <v>664</v>
      </c>
      <c r="D36" s="43">
        <f>SUM(D33,D29,D25,D21,D19,D17,D15,D13,D11,D9,D7)</f>
        <v>54</v>
      </c>
      <c r="E36" s="43">
        <f>SUM(E33,E29,E25,E21,E19,E17,E15,E13,E11,E9,E7)</f>
        <v>43</v>
      </c>
      <c r="F36" s="43">
        <v>27</v>
      </c>
      <c r="G36" s="43">
        <v>8</v>
      </c>
      <c r="H36" s="43">
        <f>SUM(H7,H9,H11,H13,H15,H17,H19,H21,H25,H27,H28,H29,H33,H35)</f>
        <v>792</v>
      </c>
      <c r="I36" s="43">
        <f>SUM(I7,I9,I11,I13,I15,I17,I19,I21,I25,I27,I28,I29,I33,I35)</f>
        <v>707</v>
      </c>
    </row>
    <row r="37" spans="1:9" ht="15">
      <c r="A37" s="49"/>
      <c r="B37" s="49"/>
      <c r="C37" s="49"/>
      <c r="D37" s="49">
        <f>SUM(D8,D10,D12,D14,D16,D18,D20,D22,D26,D30,D34)</f>
        <v>31.680000000000003</v>
      </c>
      <c r="E37" s="49">
        <f>SUM(E8,E10,E12,E14,E16,E18,E20,E22,E26,E30,E34)</f>
        <v>25.730000000000004</v>
      </c>
      <c r="F37" s="49">
        <v>26.5</v>
      </c>
      <c r="G37" s="49">
        <v>7.5</v>
      </c>
      <c r="H37" s="49">
        <f>SUM(H8,H10,H12,H14,H16,H18,H20,H22,H28,H27,H26,H30,H34,H35)</f>
        <v>769.68</v>
      </c>
      <c r="I37" s="49">
        <f>SUM(I8,I10,I12,I14,I16,I18,I20,I22,I28,I27,I26,I30,I34,I35)</f>
        <v>689.73</v>
      </c>
    </row>
  </sheetData>
  <sheetProtection/>
  <mergeCells count="19">
    <mergeCell ref="A7:A8"/>
    <mergeCell ref="A9:A10"/>
    <mergeCell ref="A11:A12"/>
    <mergeCell ref="A13:A14"/>
    <mergeCell ref="A1:I1"/>
    <mergeCell ref="H3:I3"/>
    <mergeCell ref="B5:C5"/>
    <mergeCell ref="D5:E5"/>
    <mergeCell ref="F5:G5"/>
    <mergeCell ref="H5:I5"/>
    <mergeCell ref="A33:A34"/>
    <mergeCell ref="A23:A24"/>
    <mergeCell ref="A25:A26"/>
    <mergeCell ref="A29:A30"/>
    <mergeCell ref="A31:A32"/>
    <mergeCell ref="A15:A16"/>
    <mergeCell ref="A17:A18"/>
    <mergeCell ref="A19:A20"/>
    <mergeCell ref="A21:A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7.75390625" style="0" customWidth="1"/>
    <col min="2" max="2" width="17.875" style="0" customWidth="1"/>
    <col min="3" max="3" width="15.75390625" style="0" customWidth="1"/>
    <col min="4" max="5" width="17.625" style="0" customWidth="1"/>
    <col min="6" max="6" width="16.625" style="0" customWidth="1"/>
  </cols>
  <sheetData>
    <row r="1" spans="1:6" ht="16.5">
      <c r="A1" s="50" t="s">
        <v>122</v>
      </c>
      <c r="B1" s="51"/>
      <c r="C1" s="51"/>
      <c r="D1" s="52"/>
      <c r="E1" s="52"/>
      <c r="F1" s="53" t="s">
        <v>123</v>
      </c>
    </row>
    <row r="2" spans="1:6" ht="16.5">
      <c r="A2" s="77">
        <v>2007</v>
      </c>
      <c r="B2" s="77"/>
      <c r="C2" s="77"/>
      <c r="D2" s="77"/>
      <c r="E2" s="77"/>
      <c r="F2" s="77"/>
    </row>
    <row r="3" spans="1:6" ht="16.5">
      <c r="A3" s="54"/>
      <c r="B3" s="51"/>
      <c r="C3" s="51"/>
      <c r="D3" s="51"/>
      <c r="E3" s="51"/>
      <c r="F3" s="51" t="s">
        <v>124</v>
      </c>
    </row>
    <row r="4" spans="1:6" ht="34.5">
      <c r="A4" s="55"/>
      <c r="B4" s="56" t="s">
        <v>121</v>
      </c>
      <c r="C4" s="56" t="s">
        <v>125</v>
      </c>
      <c r="D4" s="56" t="s">
        <v>126</v>
      </c>
      <c r="E4" s="56" t="s">
        <v>127</v>
      </c>
      <c r="F4" s="56" t="s">
        <v>128</v>
      </c>
    </row>
    <row r="5" spans="1:6" ht="16.5">
      <c r="A5" s="57" t="s">
        <v>129</v>
      </c>
      <c r="B5" s="58">
        <f aca="true" t="shared" si="0" ref="B5:B20">C5+D5+E5+F5</f>
        <v>356698</v>
      </c>
      <c r="C5" s="38">
        <v>48490</v>
      </c>
      <c r="D5" s="38">
        <v>109756</v>
      </c>
      <c r="E5" s="38"/>
      <c r="F5" s="38">
        <v>198452</v>
      </c>
    </row>
    <row r="6" spans="1:6" ht="15.75" customHeight="1">
      <c r="A6" s="57" t="s">
        <v>130</v>
      </c>
      <c r="B6" s="58">
        <f t="shared" si="0"/>
        <v>38332</v>
      </c>
      <c r="C6" s="38">
        <v>1000</v>
      </c>
      <c r="D6" s="38">
        <v>32506</v>
      </c>
      <c r="E6" s="38">
        <v>4826</v>
      </c>
      <c r="F6" s="38"/>
    </row>
    <row r="7" spans="1:6" ht="33">
      <c r="A7" s="57" t="s">
        <v>131</v>
      </c>
      <c r="B7" s="58">
        <f t="shared" si="0"/>
        <v>55014</v>
      </c>
      <c r="C7" s="38">
        <v>8514</v>
      </c>
      <c r="D7" s="38">
        <v>46500</v>
      </c>
      <c r="E7" s="38"/>
      <c r="F7" s="38"/>
    </row>
    <row r="8" spans="1:6" ht="15.75" customHeight="1">
      <c r="A8" s="39" t="s">
        <v>132</v>
      </c>
      <c r="B8" s="58">
        <f t="shared" si="0"/>
        <v>2500</v>
      </c>
      <c r="C8" s="40"/>
      <c r="D8" s="40">
        <v>2000</v>
      </c>
      <c r="E8" s="40">
        <v>500</v>
      </c>
      <c r="F8" s="40"/>
    </row>
    <row r="9" spans="1:6" ht="15" customHeight="1">
      <c r="A9" s="55" t="s">
        <v>133</v>
      </c>
      <c r="B9" s="58">
        <f t="shared" si="0"/>
        <v>364072</v>
      </c>
      <c r="C9" s="38">
        <v>15393</v>
      </c>
      <c r="D9" s="38">
        <v>206196</v>
      </c>
      <c r="E9" s="38"/>
      <c r="F9" s="38">
        <v>142483</v>
      </c>
    </row>
    <row r="10" spans="1:6" ht="17.25" customHeight="1">
      <c r="A10" s="55" t="s">
        <v>134</v>
      </c>
      <c r="B10" s="58">
        <f t="shared" si="0"/>
        <v>5608</v>
      </c>
      <c r="C10" s="38"/>
      <c r="D10" s="38">
        <v>3803</v>
      </c>
      <c r="E10" s="38"/>
      <c r="F10" s="38">
        <v>1805</v>
      </c>
    </row>
    <row r="11" spans="1:6" ht="33" customHeight="1">
      <c r="A11" s="55" t="s">
        <v>135</v>
      </c>
      <c r="B11" s="58">
        <f t="shared" si="0"/>
        <v>29840</v>
      </c>
      <c r="C11" s="38">
        <v>29840</v>
      </c>
      <c r="D11" s="38"/>
      <c r="E11" s="38"/>
      <c r="F11" s="38"/>
    </row>
    <row r="12" spans="1:6" ht="66.75" customHeight="1">
      <c r="A12" s="55" t="s">
        <v>136</v>
      </c>
      <c r="B12" s="58">
        <f t="shared" si="0"/>
        <v>3000</v>
      </c>
      <c r="C12" s="38">
        <v>3000</v>
      </c>
      <c r="D12" s="38"/>
      <c r="E12" s="38"/>
      <c r="F12" s="38"/>
    </row>
    <row r="13" spans="1:6" ht="34.5" customHeight="1">
      <c r="A13" s="55" t="s">
        <v>137</v>
      </c>
      <c r="B13" s="58">
        <f t="shared" si="0"/>
        <v>14518</v>
      </c>
      <c r="C13" s="38">
        <v>14518</v>
      </c>
      <c r="D13" s="38"/>
      <c r="E13" s="38"/>
      <c r="F13" s="38"/>
    </row>
    <row r="14" spans="1:6" ht="82.5" customHeight="1">
      <c r="A14" s="55" t="s">
        <v>138</v>
      </c>
      <c r="B14" s="58">
        <f t="shared" si="0"/>
        <v>2940</v>
      </c>
      <c r="C14" s="38">
        <v>2940</v>
      </c>
      <c r="D14" s="38"/>
      <c r="E14" s="38"/>
      <c r="F14" s="38"/>
    </row>
    <row r="15" spans="1:6" ht="18" customHeight="1">
      <c r="A15" s="41" t="s">
        <v>139</v>
      </c>
      <c r="B15" s="59">
        <f t="shared" si="0"/>
        <v>1350</v>
      </c>
      <c r="C15" s="40">
        <v>1350</v>
      </c>
      <c r="D15" s="40"/>
      <c r="E15" s="40"/>
      <c r="F15" s="40"/>
    </row>
    <row r="16" spans="1:6" ht="18" customHeight="1">
      <c r="A16" s="55" t="s">
        <v>140</v>
      </c>
      <c r="B16" s="38">
        <f t="shared" si="0"/>
        <v>640000</v>
      </c>
      <c r="C16" s="38">
        <v>30000</v>
      </c>
      <c r="D16" s="38"/>
      <c r="E16" s="38"/>
      <c r="F16" s="38">
        <v>610000</v>
      </c>
    </row>
    <row r="17" spans="1:6" ht="18" customHeight="1">
      <c r="A17" s="55" t="s">
        <v>141</v>
      </c>
      <c r="B17" s="38">
        <f t="shared" si="0"/>
        <v>147268</v>
      </c>
      <c r="C17" s="38">
        <v>8836</v>
      </c>
      <c r="D17" s="38">
        <v>138432</v>
      </c>
      <c r="E17" s="38"/>
      <c r="F17" s="38"/>
    </row>
    <row r="18" spans="1:6" ht="18" customHeight="1">
      <c r="A18" s="55" t="s">
        <v>142</v>
      </c>
      <c r="B18" s="38">
        <f t="shared" si="0"/>
        <v>1901</v>
      </c>
      <c r="C18" s="38">
        <v>380</v>
      </c>
      <c r="D18" s="38">
        <v>1521</v>
      </c>
      <c r="E18" s="38"/>
      <c r="F18" s="38"/>
    </row>
    <row r="19" spans="1:6" ht="18" customHeight="1">
      <c r="A19" s="55" t="s">
        <v>143</v>
      </c>
      <c r="B19" s="38">
        <f t="shared" si="0"/>
        <v>1300</v>
      </c>
      <c r="C19" s="38">
        <v>1300</v>
      </c>
      <c r="D19" s="38"/>
      <c r="E19" s="38"/>
      <c r="F19" s="38"/>
    </row>
    <row r="20" spans="1:6" ht="18" customHeight="1">
      <c r="A20" s="55" t="s">
        <v>144</v>
      </c>
      <c r="B20" s="38">
        <f t="shared" si="0"/>
        <v>7399</v>
      </c>
      <c r="C20" s="38">
        <v>1480</v>
      </c>
      <c r="D20" s="38">
        <v>5919</v>
      </c>
      <c r="E20" s="38"/>
      <c r="F20" s="38"/>
    </row>
    <row r="21" spans="1:6" ht="36" customHeight="1">
      <c r="A21" s="55" t="s">
        <v>145</v>
      </c>
      <c r="B21" s="38">
        <v>3000</v>
      </c>
      <c r="C21" s="38">
        <v>3000</v>
      </c>
      <c r="D21" s="38"/>
      <c r="E21" s="38"/>
      <c r="F21" s="38"/>
    </row>
    <row r="22" spans="1:6" ht="34.5" customHeight="1">
      <c r="A22" s="55" t="s">
        <v>146</v>
      </c>
      <c r="B22" s="38">
        <v>2000</v>
      </c>
      <c r="C22" s="38">
        <v>2000</v>
      </c>
      <c r="D22" s="38"/>
      <c r="E22" s="38"/>
      <c r="F22" s="38"/>
    </row>
    <row r="23" spans="1:6" ht="36" customHeight="1">
      <c r="A23" s="55" t="s">
        <v>147</v>
      </c>
      <c r="B23" s="38">
        <v>432</v>
      </c>
      <c r="C23" s="38">
        <v>432</v>
      </c>
      <c r="D23" s="38"/>
      <c r="E23" s="38"/>
      <c r="F23" s="38"/>
    </row>
    <row r="24" spans="1:6" ht="38.25" customHeight="1">
      <c r="A24" s="55" t="s">
        <v>148</v>
      </c>
      <c r="B24" s="38">
        <v>916</v>
      </c>
      <c r="C24" s="38">
        <v>916</v>
      </c>
      <c r="D24" s="38"/>
      <c r="E24" s="38"/>
      <c r="F24" s="38"/>
    </row>
    <row r="25" spans="1:6" ht="21.75" customHeight="1">
      <c r="A25" s="55" t="s">
        <v>149</v>
      </c>
      <c r="B25" s="38">
        <f>SUM(C25:F25)</f>
        <v>32666</v>
      </c>
      <c r="C25" s="38">
        <v>8588</v>
      </c>
      <c r="D25" s="38">
        <v>173</v>
      </c>
      <c r="E25" s="38"/>
      <c r="F25" s="38">
        <v>23905</v>
      </c>
    </row>
    <row r="26" spans="1:6" ht="21.75" customHeight="1">
      <c r="A26" s="55" t="s">
        <v>150</v>
      </c>
      <c r="B26" s="38">
        <f>SUM(C26:F26)</f>
        <v>24951</v>
      </c>
      <c r="C26" s="38">
        <v>4990</v>
      </c>
      <c r="D26" s="38">
        <v>19961</v>
      </c>
      <c r="E26" s="38"/>
      <c r="F26" s="38"/>
    </row>
    <row r="27" spans="1:6" ht="37.5" customHeight="1">
      <c r="A27" s="55" t="s">
        <v>151</v>
      </c>
      <c r="B27" s="38">
        <f>SUM(C27:F27)</f>
        <v>14091</v>
      </c>
      <c r="C27" s="38">
        <v>2876</v>
      </c>
      <c r="D27" s="38">
        <v>11215</v>
      </c>
      <c r="E27" s="38"/>
      <c r="F27" s="38"/>
    </row>
    <row r="28" spans="1:6" ht="16.5">
      <c r="A28" s="55" t="s">
        <v>152</v>
      </c>
      <c r="B28" s="38">
        <f>C28+D28+E28+F28</f>
        <v>1749796</v>
      </c>
      <c r="C28" s="38">
        <f>SUM(C5:C27)</f>
        <v>189843</v>
      </c>
      <c r="D28" s="38">
        <f>SUM(D5:D27)</f>
        <v>577982</v>
      </c>
      <c r="E28" s="38">
        <f>SUM(E5:E27)</f>
        <v>5326</v>
      </c>
      <c r="F28" s="38">
        <f>SUM(F5:F27)</f>
        <v>976645</v>
      </c>
    </row>
    <row r="29" spans="1:6" ht="16.5">
      <c r="A29" s="60"/>
      <c r="B29" s="61"/>
      <c r="C29" s="61"/>
      <c r="D29" s="61"/>
      <c r="E29" s="61"/>
      <c r="F29" s="61"/>
    </row>
    <row r="30" spans="1:6" ht="16.5">
      <c r="A30" s="60"/>
      <c r="B30" s="61"/>
      <c r="C30" s="61"/>
      <c r="D30" s="61"/>
      <c r="E30" s="61"/>
      <c r="F30" s="61"/>
    </row>
    <row r="31" ht="15.75">
      <c r="A31" s="62"/>
    </row>
    <row r="32" ht="16.5">
      <c r="A32" s="50" t="s">
        <v>153</v>
      </c>
    </row>
    <row r="34" spans="1:6" ht="33.75" customHeight="1">
      <c r="A34" s="55"/>
      <c r="B34" s="56" t="s">
        <v>121</v>
      </c>
      <c r="C34" s="56" t="s">
        <v>125</v>
      </c>
      <c r="D34" s="56" t="s">
        <v>126</v>
      </c>
      <c r="E34" s="56" t="s">
        <v>127</v>
      </c>
      <c r="F34" s="56" t="s">
        <v>128</v>
      </c>
    </row>
    <row r="35" spans="1:6" ht="33" customHeight="1">
      <c r="A35" s="57" t="s">
        <v>154</v>
      </c>
      <c r="B35" s="58">
        <f aca="true" t="shared" si="1" ref="B35:B40">C35+D35+F35</f>
        <v>7853</v>
      </c>
      <c r="C35" s="58">
        <v>3537</v>
      </c>
      <c r="D35" s="58">
        <v>57</v>
      </c>
      <c r="E35" s="38"/>
      <c r="F35" s="38">
        <v>4259</v>
      </c>
    </row>
    <row r="36" spans="1:6" ht="16.5" customHeight="1">
      <c r="A36" s="57" t="s">
        <v>155</v>
      </c>
      <c r="B36" s="58">
        <f t="shared" si="1"/>
        <v>26000</v>
      </c>
      <c r="C36" s="58">
        <v>26000</v>
      </c>
      <c r="D36" s="58"/>
      <c r="E36" s="38"/>
      <c r="F36" s="38"/>
    </row>
    <row r="37" spans="1:6" ht="16.5" customHeight="1">
      <c r="A37" s="57" t="s">
        <v>156</v>
      </c>
      <c r="B37" s="58">
        <f t="shared" si="1"/>
        <v>30000</v>
      </c>
      <c r="C37" s="58">
        <v>30000</v>
      </c>
      <c r="D37" s="58"/>
      <c r="E37" s="38"/>
      <c r="F37" s="38"/>
    </row>
    <row r="38" spans="1:6" ht="16.5" customHeight="1">
      <c r="A38" s="39" t="s">
        <v>157</v>
      </c>
      <c r="B38" s="58">
        <f t="shared" si="1"/>
        <v>16181</v>
      </c>
      <c r="C38" s="58">
        <v>16181</v>
      </c>
      <c r="D38" s="58"/>
      <c r="E38" s="38"/>
      <c r="F38" s="38"/>
    </row>
    <row r="39" spans="1:6" ht="33.75" customHeight="1">
      <c r="A39" s="55" t="s">
        <v>158</v>
      </c>
      <c r="B39" s="58">
        <f t="shared" si="1"/>
        <v>5545</v>
      </c>
      <c r="C39" s="58">
        <v>1109</v>
      </c>
      <c r="D39" s="58">
        <v>4436</v>
      </c>
      <c r="E39" s="38"/>
      <c r="F39" s="38"/>
    </row>
    <row r="40" spans="1:6" ht="36" customHeight="1">
      <c r="A40" s="55" t="s">
        <v>159</v>
      </c>
      <c r="B40" s="63">
        <f t="shared" si="1"/>
        <v>5148</v>
      </c>
      <c r="C40" s="58">
        <v>1030</v>
      </c>
      <c r="D40" s="58">
        <v>4118</v>
      </c>
      <c r="E40" s="38"/>
      <c r="F40" s="38"/>
    </row>
    <row r="41" spans="1:6" ht="16.5" customHeight="1">
      <c r="A41" s="55" t="s">
        <v>152</v>
      </c>
      <c r="B41" s="58">
        <f>SUM(B35:B40)</f>
        <v>90727</v>
      </c>
      <c r="C41" s="58">
        <f>SUM(C35:C40)</f>
        <v>77857</v>
      </c>
      <c r="D41" s="58">
        <f>SUM(D35:D40)</f>
        <v>8611</v>
      </c>
      <c r="E41" s="38"/>
      <c r="F41" s="38">
        <f>SUM(F35:F38)</f>
        <v>4259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Mesterházyné Kovács Lilla</cp:lastModifiedBy>
  <cp:lastPrinted>2007-04-26T08:10:52Z</cp:lastPrinted>
  <dcterms:created xsi:type="dcterms:W3CDTF">2006-04-04T13:01:36Z</dcterms:created>
  <dcterms:modified xsi:type="dcterms:W3CDTF">2008-07-29T07:25:17Z</dcterms:modified>
  <cp:category/>
  <cp:version/>
  <cp:contentType/>
  <cp:contentStatus/>
</cp:coreProperties>
</file>