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'Munka1'!$A$1:$D$166</definedName>
  </definedNames>
  <calcPr fullCalcOnLoad="1"/>
</workbook>
</file>

<file path=xl/sharedStrings.xml><?xml version="1.0" encoding="utf-8"?>
<sst xmlns="http://schemas.openxmlformats.org/spreadsheetml/2006/main" count="167" uniqueCount="89">
  <si>
    <t>CELLDÖMÖLK VÁROS ÖNKORMÁNYZATA</t>
  </si>
  <si>
    <t xml:space="preserve">KÉPVISELŐTESTÜLETÉNEK </t>
  </si>
  <si>
    <t>rendeletének módosításáról</t>
  </si>
  <si>
    <t>1.§</t>
  </si>
  <si>
    <t>2./ A bevétel növekedés az alábbi jogcímek változásából tevődik össze:</t>
  </si>
  <si>
    <t xml:space="preserve">                                                 </t>
  </si>
  <si>
    <t>Módosított</t>
  </si>
  <si>
    <t xml:space="preserve">                                                                    </t>
  </si>
  <si>
    <t>előirányzat</t>
  </si>
  <si>
    <t>Jelenlegi</t>
  </si>
  <si>
    <t>Módosítás</t>
  </si>
  <si>
    <t>2. §</t>
  </si>
  <si>
    <t>Jelenlegi előirányzat:</t>
  </si>
  <si>
    <t>2./ A kiadások növekedése a kiadási jogcímeket az alábbiak szerint érinti:</t>
  </si>
  <si>
    <t xml:space="preserve">          </t>
  </si>
  <si>
    <t xml:space="preserve"> </t>
  </si>
  <si>
    <t>3. §</t>
  </si>
  <si>
    <t>A képviselőtestület az egyes feladatcsoportok között az alábbi átcsoportosításokat rendeli el:</t>
  </si>
  <si>
    <t xml:space="preserve">Kiadás csökkenés                                    </t>
  </si>
  <si>
    <t>Kiadás növekedés</t>
  </si>
  <si>
    <t>4. §</t>
  </si>
  <si>
    <t xml:space="preserve">        Baranyai Attiláné dr. </t>
  </si>
  <si>
    <t>Módosítás:</t>
  </si>
  <si>
    <t>Módosított előirányzat:</t>
  </si>
  <si>
    <t xml:space="preserve">       Jelenlegi        </t>
  </si>
  <si>
    <t xml:space="preserve">               Módosítás             </t>
  </si>
  <si>
    <t xml:space="preserve">Módosított előirányzat: </t>
  </si>
  <si>
    <t xml:space="preserve">     előirányzat                                       </t>
  </si>
  <si>
    <t xml:space="preserve">          Jelenlegi            </t>
  </si>
  <si>
    <t xml:space="preserve">Csökkenés összesen: </t>
  </si>
  <si>
    <t>Növekedés összesen:</t>
  </si>
  <si>
    <t>jegyző</t>
  </si>
  <si>
    <t>polgármester</t>
  </si>
  <si>
    <t>Fehér László</t>
  </si>
  <si>
    <t xml:space="preserve">Bevétel csökkenés                                    </t>
  </si>
  <si>
    <t>Bevétel növekedés</t>
  </si>
  <si>
    <t>az önkormányzat 2007. évi pénzügyi tervéről szóló 2/2007./II.21./ sz.</t>
  </si>
  <si>
    <t>3./ A kiadások csökkenése a kiadási jogcímeket az alábbiak szerint érinti:</t>
  </si>
  <si>
    <t>Csökkenés összesen:</t>
  </si>
  <si>
    <t>3./ A bevétel csökkenés az alábbi jogcímek változásából tevődik össze:</t>
  </si>
  <si>
    <t>* Gáyer Gyula Általános Iskola</t>
  </si>
  <si>
    <t>* Eötvös Lóránd Általános Iskola</t>
  </si>
  <si>
    <t>* Berzsenyi Lénárd Általános Iskola</t>
  </si>
  <si>
    <t>a. Működési kiadások</t>
  </si>
  <si>
    <t>a. Működési hitel</t>
  </si>
  <si>
    <t>5. §</t>
  </si>
  <si>
    <t>- Gáyer Gyula Általános Iskolától</t>
  </si>
  <si>
    <t>- Eötvös Lóránd Általános Iskolától</t>
  </si>
  <si>
    <t>- Berzsenyi Lénárd Általános Iskolától</t>
  </si>
  <si>
    <t>a. Átadott pénz Városi Általános Iskolának</t>
  </si>
  <si>
    <t>- Bér</t>
  </si>
  <si>
    <t>- Járulék</t>
  </si>
  <si>
    <t>- Elláttottak</t>
  </si>
  <si>
    <t>- Dologi</t>
  </si>
  <si>
    <t>* Városi Általános Iskola</t>
  </si>
  <si>
    <t>- Ellátottak</t>
  </si>
  <si>
    <t xml:space="preserve">a. Saját működési bevétel </t>
  </si>
  <si>
    <t>b. Intézményfinanszírozás</t>
  </si>
  <si>
    <t>b. Városi Általános Iskola átvett pénz</t>
  </si>
  <si>
    <t>A pénzügyi terv 4/1. számú melléklete helyébe a 4/2. számú melléklet lép.</t>
  </si>
  <si>
    <t>Ez a rendelet 2007. szeptember 20-án lép hatályba.</t>
  </si>
  <si>
    <t>Celldömölk, 2007. szeptember 19.</t>
  </si>
  <si>
    <t>* Városgondnokság</t>
  </si>
  <si>
    <t>c. Saját működési bevétel</t>
  </si>
  <si>
    <t>- Városgondnokság</t>
  </si>
  <si>
    <t>A képviselőtestület 175/2007.(V.30.) számú határozatának megfelelően a Gáyer Gyula Általános Iskola, az Eötvös Lóránd Általános Iskola és a Berzsenyi Lénárd Általános Iskola, mint részben önálló intézmény 2007. július 31-én megszűnt, jogutódja a Celldömölki Városi Általános Iskola. A Képviselőtestület 222/2007.(VI.26.) számú határozatában meghosszabbította a Városgondnokság üzemeltetői szerződését a Vulkán fürdőre vonatkozóan.</t>
  </si>
  <si>
    <t>19/2007. /IX.19./ sz. rendelete</t>
  </si>
  <si>
    <t>1./ A képviselőtestület a pénzügyi terv kiadásainak főösszegét 110.649.000 Ft-tal növeli.</t>
  </si>
  <si>
    <t>1./ A képviselőtestület a pénzügyi terv bevételeinek főösszegét 110.649.000 Ft-tal növeli.</t>
  </si>
  <si>
    <t>1/ Teljes munkaidőben foglalkoztatott</t>
  </si>
  <si>
    <t>2/ Részmunkaidőben foglalkoztatott</t>
  </si>
  <si>
    <t>1/ - 2/ -ból nyugdíjas</t>
  </si>
  <si>
    <t>Összes állományba tartozó</t>
  </si>
  <si>
    <t>Intézmény neve</t>
  </si>
  <si>
    <t>1. Városi Általános Iskola</t>
  </si>
  <si>
    <t>2. Városi Óvoda</t>
  </si>
  <si>
    <t>3. Berzsenyi Dániel Gimnázium</t>
  </si>
  <si>
    <t xml:space="preserve">4. Műszaki Szakközépiskola </t>
  </si>
  <si>
    <t>5. Ádám Jenő Zeneiskola</t>
  </si>
  <si>
    <t>6. Népjóléti Szolgálat</t>
  </si>
  <si>
    <t>* ebből: Egészségügyi alapellátás</t>
  </si>
  <si>
    <t>7. Kemenesaljai Egyesített Kórház</t>
  </si>
  <si>
    <t>8. Kemenesaljai Művelődési Központ és Könyvtár</t>
  </si>
  <si>
    <t>9. Tourinform Iroda</t>
  </si>
  <si>
    <t>10. Városgondnokság</t>
  </si>
  <si>
    <t>* ebből: Vulkán fürdő:</t>
  </si>
  <si>
    <t>11. Polgármesteri Hivatal</t>
  </si>
  <si>
    <t>12. Tűzoltóság</t>
  </si>
  <si>
    <t>Összesen (2-12. intézmény)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</si>
</sst>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6" fontId="2" fillId="0" borderId="0" xfId="0" applyNumberFormat="1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6" fontId="2" fillId="0" borderId="0" xfId="0" applyNumberFormat="1" applyFont="1" applyAlignment="1">
      <alignment/>
    </xf>
    <xf numFmtId="6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6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6" fontId="5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6" fontId="0" fillId="0" borderId="0" xfId="0" applyNumberFormat="1" applyAlignment="1">
      <alignment/>
    </xf>
    <xf numFmtId="6" fontId="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2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 indent="2"/>
    </xf>
    <xf numFmtId="49" fontId="2" fillId="0" borderId="0" xfId="0" applyNumberFormat="1" applyFont="1" applyAlignment="1">
      <alignment horizontal="left" indent="2"/>
    </xf>
    <xf numFmtId="6" fontId="8" fillId="0" borderId="0" xfId="0" applyNumberFormat="1" applyFont="1" applyAlignment="1">
      <alignment horizontal="right"/>
    </xf>
    <xf numFmtId="6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tabSelected="1" workbookViewId="0" topLeftCell="A137">
      <selection activeCell="A15" sqref="A15"/>
    </sheetView>
  </sheetViews>
  <sheetFormatPr defaultColWidth="9.00390625" defaultRowHeight="12.75"/>
  <cols>
    <col min="1" max="1" width="37.875" style="0" customWidth="1"/>
    <col min="2" max="4" width="16.25390625" style="0" customWidth="1"/>
  </cols>
  <sheetData>
    <row r="1" spans="1:4" ht="15.75">
      <c r="A1" s="44" t="s">
        <v>0</v>
      </c>
      <c r="B1" s="45"/>
      <c r="C1" s="45"/>
      <c r="D1" s="45"/>
    </row>
    <row r="2" spans="1:4" ht="15.75">
      <c r="A2" s="44" t="s">
        <v>1</v>
      </c>
      <c r="B2" s="45"/>
      <c r="C2" s="45"/>
      <c r="D2" s="45"/>
    </row>
    <row r="3" ht="15.75">
      <c r="A3" s="2"/>
    </row>
    <row r="4" spans="1:4" ht="15.75">
      <c r="A4" s="44" t="s">
        <v>66</v>
      </c>
      <c r="B4" s="45"/>
      <c r="C4" s="45"/>
      <c r="D4" s="45"/>
    </row>
    <row r="5" ht="15.75">
      <c r="A5" s="2"/>
    </row>
    <row r="6" spans="1:4" ht="15.75">
      <c r="A6" s="44" t="s">
        <v>36</v>
      </c>
      <c r="B6" s="45"/>
      <c r="C6" s="45"/>
      <c r="D6" s="45"/>
    </row>
    <row r="7" spans="1:4" ht="15.75">
      <c r="A7" s="44" t="s">
        <v>2</v>
      </c>
      <c r="B7" s="45"/>
      <c r="C7" s="45"/>
      <c r="D7" s="45"/>
    </row>
    <row r="8" ht="18.75">
      <c r="A8" s="5"/>
    </row>
    <row r="9" ht="18" customHeight="1">
      <c r="A9" s="6"/>
    </row>
    <row r="10" spans="1:4" ht="78.75" customHeight="1">
      <c r="A10" s="47" t="s">
        <v>65</v>
      </c>
      <c r="B10" s="45"/>
      <c r="C10" s="45"/>
      <c r="D10" s="45"/>
    </row>
    <row r="11" ht="15.75">
      <c r="A11" s="6"/>
    </row>
    <row r="12" spans="1:4" ht="15.75">
      <c r="A12" s="48" t="s">
        <v>3</v>
      </c>
      <c r="B12" s="45"/>
      <c r="C12" s="45"/>
      <c r="D12" s="45"/>
    </row>
    <row r="13" ht="15.75">
      <c r="A13" s="4"/>
    </row>
    <row r="14" spans="1:4" ht="15.75" customHeight="1">
      <c r="A14" s="47" t="s">
        <v>68</v>
      </c>
      <c r="B14" s="45"/>
      <c r="C14" s="45"/>
      <c r="D14" s="45"/>
    </row>
    <row r="15" ht="15.75">
      <c r="A15" s="6"/>
    </row>
    <row r="16" spans="1:4" ht="15.75">
      <c r="A16" s="3" t="s">
        <v>12</v>
      </c>
      <c r="B16" s="8">
        <v>5320710665</v>
      </c>
      <c r="D16" s="6"/>
    </row>
    <row r="17" spans="1:4" ht="15.75">
      <c r="A17" s="3" t="s">
        <v>22</v>
      </c>
      <c r="B17" s="17">
        <f>C36-C46</f>
        <v>110649000</v>
      </c>
      <c r="D17" s="6"/>
    </row>
    <row r="18" spans="1:2" ht="15.75">
      <c r="A18" s="3" t="s">
        <v>23</v>
      </c>
      <c r="B18" s="17">
        <f>B16+B17</f>
        <v>5431359665</v>
      </c>
    </row>
    <row r="19" ht="15.75">
      <c r="A19" s="6"/>
    </row>
    <row r="20" spans="1:4" ht="13.5">
      <c r="A20" s="47" t="s">
        <v>4</v>
      </c>
      <c r="B20" s="45"/>
      <c r="C20" s="45"/>
      <c r="D20" s="45"/>
    </row>
    <row r="21" spans="1:4" ht="15.75">
      <c r="A21" s="6"/>
      <c r="B21" s="12"/>
      <c r="C21" s="12"/>
      <c r="D21" s="12"/>
    </row>
    <row r="22" spans="1:4" ht="15.75">
      <c r="A22" s="7" t="s">
        <v>5</v>
      </c>
      <c r="B22" s="18" t="s">
        <v>24</v>
      </c>
      <c r="C22" s="18" t="s">
        <v>25</v>
      </c>
      <c r="D22" s="18" t="s">
        <v>6</v>
      </c>
    </row>
    <row r="23" spans="1:4" ht="15.75">
      <c r="A23" s="3" t="s">
        <v>7</v>
      </c>
      <c r="B23" s="19" t="s">
        <v>8</v>
      </c>
      <c r="C23" s="12"/>
      <c r="D23" s="4" t="s">
        <v>8</v>
      </c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4" ht="15.75">
      <c r="A26" s="6" t="s">
        <v>44</v>
      </c>
      <c r="B26" s="8">
        <v>230369484</v>
      </c>
      <c r="C26" s="17">
        <v>72050000</v>
      </c>
      <c r="D26" s="17">
        <f>B26+C26</f>
        <v>302419484</v>
      </c>
    </row>
    <row r="27" spans="1:4" ht="15.75">
      <c r="A27" s="6"/>
      <c r="B27" s="8"/>
      <c r="C27" s="17"/>
      <c r="D27" s="17"/>
    </row>
    <row r="28" spans="1:4" ht="15.75">
      <c r="A28" s="6" t="s">
        <v>58</v>
      </c>
      <c r="B28" s="8">
        <v>0</v>
      </c>
      <c r="C28" s="17"/>
      <c r="D28" s="17">
        <f>B28+C29+C30+C31</f>
        <v>2142000</v>
      </c>
    </row>
    <row r="29" spans="1:4" ht="15.75">
      <c r="A29" s="36" t="s">
        <v>46</v>
      </c>
      <c r="B29" s="8"/>
      <c r="C29" s="17">
        <v>28000</v>
      </c>
      <c r="D29" s="17"/>
    </row>
    <row r="30" spans="1:4" ht="15.75">
      <c r="A30" s="36" t="s">
        <v>47</v>
      </c>
      <c r="B30" s="8"/>
      <c r="C30" s="17">
        <v>233000</v>
      </c>
      <c r="D30" s="17"/>
    </row>
    <row r="31" spans="1:4" ht="15.75">
      <c r="A31" s="36" t="s">
        <v>48</v>
      </c>
      <c r="B31" s="8"/>
      <c r="C31" s="17">
        <v>1881000</v>
      </c>
      <c r="D31" s="17"/>
    </row>
    <row r="32" spans="1:4" ht="15.75">
      <c r="A32" s="36"/>
      <c r="B32" s="8"/>
      <c r="C32" s="17"/>
      <c r="D32" s="17"/>
    </row>
    <row r="33" spans="1:4" ht="15.75">
      <c r="A33" s="36" t="s">
        <v>63</v>
      </c>
      <c r="B33" s="8"/>
      <c r="C33" s="17"/>
      <c r="D33" s="17"/>
    </row>
    <row r="34" spans="1:4" ht="15.75">
      <c r="A34" s="36" t="s">
        <v>64</v>
      </c>
      <c r="B34" s="8">
        <v>109729000</v>
      </c>
      <c r="C34" s="17">
        <v>43202000</v>
      </c>
      <c r="D34" s="17">
        <f>B34+C34</f>
        <v>152931000</v>
      </c>
    </row>
    <row r="35" spans="1:4" ht="15.75">
      <c r="A35" s="36"/>
      <c r="B35" s="8"/>
      <c r="C35" s="17"/>
      <c r="D35" s="17"/>
    </row>
    <row r="36" spans="1:4" ht="15.75">
      <c r="A36" s="23" t="s">
        <v>30</v>
      </c>
      <c r="C36" s="24">
        <f>SUM(C26:C35)</f>
        <v>117394000</v>
      </c>
      <c r="D36" s="1"/>
    </row>
    <row r="37" spans="1:4" ht="15.75">
      <c r="A37" s="23"/>
      <c r="C37" s="24"/>
      <c r="D37" s="1"/>
    </row>
    <row r="38" spans="1:4" ht="13.5">
      <c r="A38" s="47" t="s">
        <v>39</v>
      </c>
      <c r="B38" s="45"/>
      <c r="C38" s="45"/>
      <c r="D38" s="45"/>
    </row>
    <row r="39" spans="1:4" ht="15.75">
      <c r="A39" s="6"/>
      <c r="B39" s="12"/>
      <c r="C39" s="12"/>
      <c r="D39" s="12"/>
    </row>
    <row r="40" spans="1:4" ht="15.75">
      <c r="A40" s="7" t="s">
        <v>5</v>
      </c>
      <c r="B40" s="18" t="s">
        <v>24</v>
      </c>
      <c r="C40" s="18" t="s">
        <v>25</v>
      </c>
      <c r="D40" s="18" t="s">
        <v>6</v>
      </c>
    </row>
    <row r="41" spans="1:4" ht="15.75">
      <c r="A41" s="3" t="s">
        <v>7</v>
      </c>
      <c r="B41" s="19" t="s">
        <v>8</v>
      </c>
      <c r="C41" s="12"/>
      <c r="D41" s="4" t="s">
        <v>8</v>
      </c>
    </row>
    <row r="42" spans="1:4" ht="15.75">
      <c r="A42" s="3"/>
      <c r="B42" s="19"/>
      <c r="C42" s="12"/>
      <c r="D42" s="4"/>
    </row>
    <row r="43" spans="1:4" ht="15.75">
      <c r="A43" s="3" t="s">
        <v>56</v>
      </c>
      <c r="B43" s="8"/>
      <c r="C43" s="17"/>
      <c r="D43" s="17"/>
    </row>
    <row r="44" spans="1:4" ht="15.75">
      <c r="A44" s="31" t="s">
        <v>54</v>
      </c>
      <c r="B44" s="8">
        <v>36820000</v>
      </c>
      <c r="C44" s="17">
        <v>6745000</v>
      </c>
      <c r="D44" s="17">
        <f>B44-C44</f>
        <v>30075000</v>
      </c>
    </row>
    <row r="45" spans="1:4" ht="15.75">
      <c r="A45" s="31"/>
      <c r="B45" s="8"/>
      <c r="C45" s="17"/>
      <c r="D45" s="17"/>
    </row>
    <row r="46" spans="1:4" ht="15.75">
      <c r="A46" s="23" t="s">
        <v>38</v>
      </c>
      <c r="B46" s="19"/>
      <c r="C46" s="24">
        <f>SUM(C43:C45)</f>
        <v>6745000</v>
      </c>
      <c r="D46" s="4"/>
    </row>
    <row r="47" spans="1:4" ht="15.75">
      <c r="A47" s="3"/>
      <c r="B47" s="19"/>
      <c r="C47" s="17"/>
      <c r="D47" s="4"/>
    </row>
    <row r="48" spans="1:4" ht="15.75">
      <c r="A48" s="3"/>
      <c r="B48" s="19" t="s">
        <v>11</v>
      </c>
      <c r="C48" s="12"/>
      <c r="D48" s="4"/>
    </row>
    <row r="49" ht="15.75">
      <c r="A49" s="2"/>
    </row>
    <row r="50" spans="1:4" ht="15.75">
      <c r="A50" s="46" t="s">
        <v>67</v>
      </c>
      <c r="B50" s="45"/>
      <c r="C50" s="45"/>
      <c r="D50" s="45"/>
    </row>
    <row r="51" ht="15.75">
      <c r="A51" s="6"/>
    </row>
    <row r="52" spans="1:3" ht="15.75">
      <c r="A52" s="3" t="s">
        <v>12</v>
      </c>
      <c r="B52" s="8">
        <v>5320710665</v>
      </c>
      <c r="C52" s="6"/>
    </row>
    <row r="53" spans="1:2" ht="15.75">
      <c r="A53" s="3" t="s">
        <v>22</v>
      </c>
      <c r="B53" s="21">
        <f>C77-C89</f>
        <v>110649000</v>
      </c>
    </row>
    <row r="54" spans="1:2" ht="15.75">
      <c r="A54" s="3" t="s">
        <v>26</v>
      </c>
      <c r="B54" s="21">
        <f>B52+B53</f>
        <v>5431359665</v>
      </c>
    </row>
    <row r="55" ht="15.75">
      <c r="A55" s="6"/>
    </row>
    <row r="56" spans="1:4" ht="15.75">
      <c r="A56" s="46" t="s">
        <v>13</v>
      </c>
      <c r="B56" s="45"/>
      <c r="C56" s="45"/>
      <c r="D56" s="45"/>
    </row>
    <row r="57" ht="15.75">
      <c r="A57" s="6"/>
    </row>
    <row r="58" spans="1:4" ht="15.75">
      <c r="A58" s="7" t="s">
        <v>14</v>
      </c>
      <c r="B58" s="18" t="s">
        <v>9</v>
      </c>
      <c r="C58" s="18" t="s">
        <v>10</v>
      </c>
      <c r="D58" s="18" t="s">
        <v>6</v>
      </c>
    </row>
    <row r="59" spans="2:4" ht="15.75">
      <c r="B59" s="18" t="s">
        <v>8</v>
      </c>
      <c r="C59" s="1"/>
      <c r="D59" s="18" t="s">
        <v>8</v>
      </c>
    </row>
    <row r="60" ht="15.75">
      <c r="B60" s="10" t="s">
        <v>15</v>
      </c>
    </row>
    <row r="61" spans="1:4" ht="32.25" customHeight="1">
      <c r="A61" s="43" t="s">
        <v>49</v>
      </c>
      <c r="B61" s="20">
        <v>0</v>
      </c>
      <c r="C61" s="21"/>
      <c r="D61" s="21">
        <f>B61+C62+C63+C64</f>
        <v>2142000</v>
      </c>
    </row>
    <row r="62" spans="1:4" ht="15.75">
      <c r="A62" s="36" t="s">
        <v>46</v>
      </c>
      <c r="B62" s="8"/>
      <c r="C62" s="17">
        <v>28000</v>
      </c>
      <c r="D62" s="21"/>
    </row>
    <row r="63" spans="1:4" ht="15.75">
      <c r="A63" s="36" t="s">
        <v>47</v>
      </c>
      <c r="B63" s="8"/>
      <c r="C63" s="17">
        <v>233000</v>
      </c>
      <c r="D63" s="21"/>
    </row>
    <row r="64" spans="1:4" ht="15.75">
      <c r="A64" s="36" t="s">
        <v>48</v>
      </c>
      <c r="B64" s="8"/>
      <c r="C64" s="17">
        <v>1881000</v>
      </c>
      <c r="D64" s="21"/>
    </row>
    <row r="65" spans="1:4" ht="15.75">
      <c r="A65" s="36"/>
      <c r="B65" s="8"/>
      <c r="C65" s="17"/>
      <c r="D65" s="21"/>
    </row>
    <row r="66" spans="1:4" ht="15.75">
      <c r="A66" s="36" t="s">
        <v>57</v>
      </c>
      <c r="B66" s="8"/>
      <c r="C66" s="17"/>
      <c r="D66" s="21"/>
    </row>
    <row r="67" spans="1:4" ht="15.75">
      <c r="A67" s="26" t="s">
        <v>54</v>
      </c>
      <c r="B67" s="20">
        <v>0</v>
      </c>
      <c r="C67" s="21"/>
      <c r="D67" s="21">
        <f>B67+C68+C69+C70</f>
        <v>6071000</v>
      </c>
    </row>
    <row r="68" spans="1:4" ht="15.75">
      <c r="A68" s="38" t="s">
        <v>50</v>
      </c>
      <c r="B68" s="20"/>
      <c r="C68" s="21">
        <v>3245000</v>
      </c>
      <c r="D68" s="21"/>
    </row>
    <row r="69" spans="1:4" ht="15.75">
      <c r="A69" s="38" t="s">
        <v>51</v>
      </c>
      <c r="B69" s="20"/>
      <c r="C69" s="21">
        <v>1845000</v>
      </c>
      <c r="D69" s="21"/>
    </row>
    <row r="70" spans="1:4" ht="15.75">
      <c r="A70" s="39" t="s">
        <v>55</v>
      </c>
      <c r="B70" s="20"/>
      <c r="C70" s="21">
        <v>981000</v>
      </c>
      <c r="D70" s="21"/>
    </row>
    <row r="71" spans="1:4" ht="15.75">
      <c r="A71" s="39"/>
      <c r="B71" s="20"/>
      <c r="C71" s="21"/>
      <c r="D71" s="21"/>
    </row>
    <row r="72" spans="1:4" ht="15.75">
      <c r="A72" s="39" t="s">
        <v>62</v>
      </c>
      <c r="B72" s="20"/>
      <c r="C72" s="21"/>
      <c r="D72" s="21"/>
    </row>
    <row r="73" spans="1:4" ht="15.75">
      <c r="A73" s="39" t="s">
        <v>50</v>
      </c>
      <c r="B73" s="20">
        <v>84438000</v>
      </c>
      <c r="C73" s="21">
        <v>16015000</v>
      </c>
      <c r="D73" s="21">
        <f>B73+C73</f>
        <v>100453000</v>
      </c>
    </row>
    <row r="74" spans="1:4" ht="15.75">
      <c r="A74" s="39" t="s">
        <v>51</v>
      </c>
      <c r="B74" s="20">
        <v>27302000</v>
      </c>
      <c r="C74" s="21">
        <v>5199000</v>
      </c>
      <c r="D74" s="21">
        <f>B74+C74</f>
        <v>32501000</v>
      </c>
    </row>
    <row r="75" spans="1:4" ht="15.75">
      <c r="A75" s="39" t="s">
        <v>53</v>
      </c>
      <c r="B75" s="20">
        <v>190688000</v>
      </c>
      <c r="C75" s="21">
        <v>87967000</v>
      </c>
      <c r="D75" s="21">
        <f>B75+C75</f>
        <v>278655000</v>
      </c>
    </row>
    <row r="76" spans="1:4" ht="15.75">
      <c r="A76" s="39"/>
      <c r="B76" s="20"/>
      <c r="C76" s="21"/>
      <c r="D76" s="21"/>
    </row>
    <row r="77" spans="1:4" ht="15.75">
      <c r="A77" s="23" t="s">
        <v>30</v>
      </c>
      <c r="C77" s="24">
        <f>SUM(C61:C76)</f>
        <v>117394000</v>
      </c>
      <c r="D77" s="23"/>
    </row>
    <row r="78" spans="1:4" ht="15.75" customHeight="1">
      <c r="A78" s="23"/>
      <c r="C78" s="24"/>
      <c r="D78" s="23"/>
    </row>
    <row r="79" spans="1:4" ht="15.75" customHeight="1">
      <c r="A79" s="46" t="s">
        <v>37</v>
      </c>
      <c r="B79" s="45"/>
      <c r="C79" s="45"/>
      <c r="D79" s="45"/>
    </row>
    <row r="80" spans="1:4" ht="15.75" customHeight="1">
      <c r="A80" s="16"/>
      <c r="B80" s="12"/>
      <c r="C80" s="12"/>
      <c r="D80" s="12"/>
    </row>
    <row r="81" spans="1:4" ht="15.75" customHeight="1">
      <c r="A81" s="16"/>
      <c r="B81" s="12"/>
      <c r="C81" s="12"/>
      <c r="D81" s="12"/>
    </row>
    <row r="82" spans="1:4" ht="15.75" customHeight="1">
      <c r="A82" s="16"/>
      <c r="B82" s="18" t="s">
        <v>9</v>
      </c>
      <c r="C82" s="18" t="s">
        <v>10</v>
      </c>
      <c r="D82" s="18" t="s">
        <v>6</v>
      </c>
    </row>
    <row r="83" spans="1:4" ht="15.75" customHeight="1">
      <c r="A83" s="16"/>
      <c r="B83" s="18" t="s">
        <v>8</v>
      </c>
      <c r="C83" s="1"/>
      <c r="D83" s="18" t="s">
        <v>8</v>
      </c>
    </row>
    <row r="84" spans="1:4" ht="15.75" customHeight="1">
      <c r="A84" s="16"/>
      <c r="B84" s="12"/>
      <c r="C84" s="12"/>
      <c r="D84" s="12"/>
    </row>
    <row r="85" spans="1:4" ht="15.75" customHeight="1">
      <c r="A85" s="36" t="s">
        <v>57</v>
      </c>
      <c r="B85" s="12"/>
      <c r="C85" s="12"/>
      <c r="D85" s="12"/>
    </row>
    <row r="86" spans="1:4" ht="16.5" customHeight="1">
      <c r="A86" s="26" t="s">
        <v>54</v>
      </c>
      <c r="B86" s="20">
        <v>49338000</v>
      </c>
      <c r="C86" s="21"/>
      <c r="D86" s="21">
        <f>B86-C87</f>
        <v>42593000</v>
      </c>
    </row>
    <row r="87" spans="1:4" ht="15.75" customHeight="1">
      <c r="A87" s="39" t="s">
        <v>53</v>
      </c>
      <c r="B87" s="12"/>
      <c r="C87" s="21">
        <v>6745000</v>
      </c>
      <c r="D87" s="12"/>
    </row>
    <row r="88" spans="1:4" ht="15.75" customHeight="1">
      <c r="A88" s="16"/>
      <c r="B88" s="12"/>
      <c r="C88" s="21"/>
      <c r="D88" s="12"/>
    </row>
    <row r="89" spans="1:4" ht="15.75" customHeight="1">
      <c r="A89" s="23" t="s">
        <v>38</v>
      </c>
      <c r="B89" s="12"/>
      <c r="C89" s="24">
        <f>SUM(C87:C88)</f>
        <v>6745000</v>
      </c>
      <c r="D89" s="12"/>
    </row>
    <row r="90" spans="1:4" ht="15.75" customHeight="1">
      <c r="A90" s="23"/>
      <c r="C90" s="24"/>
      <c r="D90" s="23"/>
    </row>
    <row r="91" spans="1:4" ht="18.75">
      <c r="A91" s="50" t="s">
        <v>16</v>
      </c>
      <c r="B91" s="45"/>
      <c r="C91" s="45"/>
      <c r="D91" s="45"/>
    </row>
    <row r="92" ht="18.75">
      <c r="A92" s="11"/>
    </row>
    <row r="93" spans="1:4" ht="15.75">
      <c r="A93" s="46" t="s">
        <v>17</v>
      </c>
      <c r="B93" s="45"/>
      <c r="C93" s="45"/>
      <c r="D93" s="45"/>
    </row>
    <row r="94" ht="15.75">
      <c r="A94" s="6"/>
    </row>
    <row r="95" spans="1:4" ht="15.75">
      <c r="A95" s="7" t="s">
        <v>18</v>
      </c>
      <c r="B95" s="18" t="s">
        <v>28</v>
      </c>
      <c r="C95" s="18" t="s">
        <v>10</v>
      </c>
      <c r="D95" s="18" t="s">
        <v>6</v>
      </c>
    </row>
    <row r="96" spans="1:4" ht="15.75">
      <c r="A96" s="7" t="s">
        <v>7</v>
      </c>
      <c r="B96" s="22" t="s">
        <v>27</v>
      </c>
      <c r="D96" s="18" t="s">
        <v>8</v>
      </c>
    </row>
    <row r="97" ht="15.75">
      <c r="A97" s="3"/>
    </row>
    <row r="98" ht="15.75">
      <c r="A98" s="25"/>
    </row>
    <row r="99" spans="1:4" ht="15.75">
      <c r="A99" s="6" t="s">
        <v>43</v>
      </c>
      <c r="B99" s="20"/>
      <c r="C99" s="21"/>
      <c r="D99" s="21"/>
    </row>
    <row r="100" spans="1:4" ht="15.75">
      <c r="A100" s="31" t="s">
        <v>40</v>
      </c>
      <c r="B100" s="20"/>
      <c r="C100" s="21"/>
      <c r="D100" s="21"/>
    </row>
    <row r="101" spans="1:4" ht="15.75">
      <c r="A101" s="32" t="s">
        <v>50</v>
      </c>
      <c r="B101" s="20">
        <v>150801000</v>
      </c>
      <c r="C101" s="21">
        <v>55111000</v>
      </c>
      <c r="D101" s="21">
        <f>B101-C101</f>
        <v>95690000</v>
      </c>
    </row>
    <row r="102" spans="1:4" ht="15.75">
      <c r="A102" s="32" t="s">
        <v>51</v>
      </c>
      <c r="B102" s="20">
        <v>48432000</v>
      </c>
      <c r="C102" s="21">
        <v>16989000</v>
      </c>
      <c r="D102" s="21">
        <f>B102-C102</f>
        <v>31443000</v>
      </c>
    </row>
    <row r="103" spans="1:4" ht="15.75">
      <c r="A103" s="32" t="s">
        <v>53</v>
      </c>
      <c r="B103" s="20">
        <v>66108000</v>
      </c>
      <c r="C103" s="21">
        <v>25320000</v>
      </c>
      <c r="D103" s="21">
        <f>B103-C103</f>
        <v>40788000</v>
      </c>
    </row>
    <row r="104" spans="1:4" ht="15.75">
      <c r="A104" s="32" t="s">
        <v>52</v>
      </c>
      <c r="B104" s="20">
        <v>3203000</v>
      </c>
      <c r="C104" s="21">
        <v>2099000</v>
      </c>
      <c r="D104" s="21">
        <f>B104-C104</f>
        <v>1104000</v>
      </c>
    </row>
    <row r="105" spans="1:4" ht="15.75">
      <c r="A105" s="37"/>
      <c r="B105" s="20"/>
      <c r="C105" s="21"/>
      <c r="D105" s="21"/>
    </row>
    <row r="106" spans="1:4" ht="15.75">
      <c r="A106" s="31" t="s">
        <v>41</v>
      </c>
      <c r="B106" s="20"/>
      <c r="C106" s="21"/>
      <c r="D106" s="21"/>
    </row>
    <row r="107" spans="1:4" ht="15.75">
      <c r="A107" s="32" t="s">
        <v>50</v>
      </c>
      <c r="B107" s="28">
        <v>77179000</v>
      </c>
      <c r="C107" s="21">
        <v>26056000</v>
      </c>
      <c r="D107" s="21">
        <f>B107-C107</f>
        <v>51123000</v>
      </c>
    </row>
    <row r="108" spans="1:4" ht="15.75">
      <c r="A108" s="32" t="s">
        <v>51</v>
      </c>
      <c r="B108" s="28">
        <v>24716000</v>
      </c>
      <c r="C108" s="21">
        <v>8008000</v>
      </c>
      <c r="D108" s="21">
        <f>B108-C108</f>
        <v>16708000</v>
      </c>
    </row>
    <row r="109" spans="1:4" ht="15.75">
      <c r="A109" s="32" t="s">
        <v>53</v>
      </c>
      <c r="B109" s="28">
        <v>39659000</v>
      </c>
      <c r="C109" s="21">
        <v>14366000</v>
      </c>
      <c r="D109" s="21">
        <f>B109-C109</f>
        <v>25293000</v>
      </c>
    </row>
    <row r="110" spans="1:4" ht="15.75">
      <c r="A110" s="32" t="s">
        <v>52</v>
      </c>
      <c r="B110" s="28">
        <v>2673000</v>
      </c>
      <c r="C110" s="21">
        <v>1620000</v>
      </c>
      <c r="D110" s="21">
        <f>B110-C110</f>
        <v>1053000</v>
      </c>
    </row>
    <row r="111" spans="1:4" ht="15.75">
      <c r="A111" s="32"/>
      <c r="B111" s="28"/>
      <c r="C111" s="21"/>
      <c r="D111" s="21"/>
    </row>
    <row r="112" spans="1:4" ht="15.75">
      <c r="A112" s="31" t="s">
        <v>42</v>
      </c>
      <c r="B112" s="28"/>
      <c r="C112" s="21"/>
      <c r="D112" s="21"/>
    </row>
    <row r="113" spans="1:4" ht="15.75">
      <c r="A113" s="32" t="s">
        <v>50</v>
      </c>
      <c r="B113" s="28">
        <v>59577000</v>
      </c>
      <c r="C113" s="21">
        <v>20421000</v>
      </c>
      <c r="D113" s="21">
        <f>B113-C113</f>
        <v>39156000</v>
      </c>
    </row>
    <row r="114" spans="1:4" ht="15.75">
      <c r="A114" s="32" t="s">
        <v>51</v>
      </c>
      <c r="B114" s="28">
        <v>19085000</v>
      </c>
      <c r="C114" s="21">
        <v>5866000</v>
      </c>
      <c r="D114" s="21">
        <f>B114-C114</f>
        <v>13219000</v>
      </c>
    </row>
    <row r="115" spans="1:4" ht="15.75">
      <c r="A115" s="32" t="s">
        <v>53</v>
      </c>
      <c r="B115" s="28">
        <v>35975000</v>
      </c>
      <c r="C115" s="21">
        <v>9652000</v>
      </c>
      <c r="D115" s="21">
        <f>B115-C115</f>
        <v>26323000</v>
      </c>
    </row>
    <row r="116" spans="1:4" ht="15.75">
      <c r="A116" s="32" t="s">
        <v>55</v>
      </c>
      <c r="B116" s="28">
        <v>1954000</v>
      </c>
      <c r="C116" s="21">
        <v>0</v>
      </c>
      <c r="D116" s="21">
        <f>B116-C116</f>
        <v>1954000</v>
      </c>
    </row>
    <row r="117" spans="1:4" ht="15.75">
      <c r="A117" s="32"/>
      <c r="D117" s="27"/>
    </row>
    <row r="118" spans="1:4" ht="15.75">
      <c r="A118" s="23" t="s">
        <v>29</v>
      </c>
      <c r="B118" s="23"/>
      <c r="C118" s="24">
        <f>SUM(C99:C117)</f>
        <v>185508000</v>
      </c>
      <c r="D118" s="23"/>
    </row>
    <row r="119" ht="15.75">
      <c r="A119" s="9"/>
    </row>
    <row r="120" ht="15.75">
      <c r="A120" s="9"/>
    </row>
    <row r="121" spans="1:4" ht="15.75">
      <c r="A121" s="7" t="s">
        <v>19</v>
      </c>
      <c r="B121" s="18" t="s">
        <v>9</v>
      </c>
      <c r="C121" s="18" t="s">
        <v>10</v>
      </c>
      <c r="D121" s="18" t="s">
        <v>6</v>
      </c>
    </row>
    <row r="122" spans="2:4" ht="15.75">
      <c r="B122" s="18" t="s">
        <v>8</v>
      </c>
      <c r="C122" s="1"/>
      <c r="D122" s="18" t="s">
        <v>8</v>
      </c>
    </row>
    <row r="123" spans="2:4" ht="15.75">
      <c r="B123" s="18"/>
      <c r="C123" s="1"/>
      <c r="D123" s="18"/>
    </row>
    <row r="124" spans="1:4" ht="15.75">
      <c r="A124" s="6" t="s">
        <v>43</v>
      </c>
      <c r="B124" s="18"/>
      <c r="C124" s="1"/>
      <c r="D124" s="18"/>
    </row>
    <row r="125" spans="1:4" ht="15.75">
      <c r="A125" s="31" t="s">
        <v>54</v>
      </c>
      <c r="B125" s="18"/>
      <c r="C125" s="1"/>
      <c r="D125" s="18"/>
    </row>
    <row r="126" spans="1:4" ht="15.75">
      <c r="A126" s="32" t="s">
        <v>50</v>
      </c>
      <c r="B126" s="28">
        <v>3245000</v>
      </c>
      <c r="C126" s="21">
        <f>SUM(C101,C107,C113)</f>
        <v>101588000</v>
      </c>
      <c r="D126" s="21">
        <f>B126+C126</f>
        <v>104833000</v>
      </c>
    </row>
    <row r="127" spans="1:4" ht="15.75">
      <c r="A127" s="32" t="s">
        <v>51</v>
      </c>
      <c r="B127" s="28">
        <v>1845000</v>
      </c>
      <c r="C127" s="21">
        <f>SUM(C102,C108,C114)</f>
        <v>30863000</v>
      </c>
      <c r="D127" s="21">
        <f>B127+C127</f>
        <v>32708000</v>
      </c>
    </row>
    <row r="128" spans="1:4" ht="15.75">
      <c r="A128" s="32" t="s">
        <v>53</v>
      </c>
      <c r="B128" s="28">
        <v>0</v>
      </c>
      <c r="C128" s="21">
        <f>SUM(C103,C109,C115)</f>
        <v>49338000</v>
      </c>
      <c r="D128" s="21">
        <f>B128+C128</f>
        <v>49338000</v>
      </c>
    </row>
    <row r="129" spans="1:4" ht="15.75">
      <c r="A129" s="32" t="s">
        <v>52</v>
      </c>
      <c r="B129" s="28">
        <v>981000</v>
      </c>
      <c r="C129" s="21">
        <f>SUM(C104,C110)</f>
        <v>3719000</v>
      </c>
      <c r="D129" s="21">
        <f>B129+C129</f>
        <v>4700000</v>
      </c>
    </row>
    <row r="130" spans="1:4" ht="15.75">
      <c r="A130" s="32"/>
      <c r="B130" s="23"/>
      <c r="D130" s="30"/>
    </row>
    <row r="131" spans="1:4" ht="15.75">
      <c r="A131" s="32"/>
      <c r="B131" s="28"/>
      <c r="C131" s="24">
        <f>SUM(C126:C129)</f>
        <v>185508000</v>
      </c>
      <c r="D131" s="30"/>
    </row>
    <row r="132" spans="1:4" ht="15.75">
      <c r="A132" s="32"/>
      <c r="B132" s="28"/>
      <c r="C132" s="30"/>
      <c r="D132" s="30"/>
    </row>
    <row r="133" spans="1:4" ht="15.75">
      <c r="A133" s="33" t="s">
        <v>34</v>
      </c>
      <c r="B133" s="34" t="s">
        <v>28</v>
      </c>
      <c r="C133" s="34" t="s">
        <v>10</v>
      </c>
      <c r="D133" s="34" t="s">
        <v>6</v>
      </c>
    </row>
    <row r="134" spans="1:4" ht="15.75">
      <c r="A134" s="33" t="s">
        <v>7</v>
      </c>
      <c r="B134" s="42" t="s">
        <v>27</v>
      </c>
      <c r="D134" s="34" t="s">
        <v>8</v>
      </c>
    </row>
    <row r="135" spans="1:4" ht="15.75">
      <c r="A135" s="33"/>
      <c r="B135" s="35"/>
      <c r="C135" s="34"/>
      <c r="D135" s="34"/>
    </row>
    <row r="136" spans="1:4" ht="15.75">
      <c r="A136" s="3" t="s">
        <v>56</v>
      </c>
      <c r="B136" s="28"/>
      <c r="C136" s="29"/>
      <c r="D136" s="30"/>
    </row>
    <row r="137" spans="1:4" ht="15.75">
      <c r="A137" s="31" t="s">
        <v>40</v>
      </c>
      <c r="B137" s="28">
        <v>58326000</v>
      </c>
      <c r="C137" s="21">
        <v>22968000</v>
      </c>
      <c r="D137" s="21">
        <f>B137-C137</f>
        <v>35358000</v>
      </c>
    </row>
    <row r="138" spans="1:4" ht="15.75">
      <c r="A138" s="31" t="s">
        <v>41</v>
      </c>
      <c r="B138" s="28">
        <v>14041000</v>
      </c>
      <c r="C138" s="21">
        <v>5962000</v>
      </c>
      <c r="D138" s="21">
        <f>B138-C138</f>
        <v>8079000</v>
      </c>
    </row>
    <row r="139" spans="1:4" ht="15.75">
      <c r="A139" s="31" t="s">
        <v>42</v>
      </c>
      <c r="B139" s="28">
        <v>32540000</v>
      </c>
      <c r="C139" s="21">
        <v>7890000</v>
      </c>
      <c r="D139" s="21">
        <f>B139-C139</f>
        <v>24650000</v>
      </c>
    </row>
    <row r="140" spans="1:4" ht="15.75">
      <c r="A140" s="13"/>
      <c r="B140" s="20"/>
      <c r="C140" s="30"/>
      <c r="D140" s="21"/>
    </row>
    <row r="141" spans="1:4" ht="15.75">
      <c r="A141" s="23" t="s">
        <v>29</v>
      </c>
      <c r="B141" s="23"/>
      <c r="C141" s="40">
        <f>SUM(C137:C140)</f>
        <v>36820000</v>
      </c>
      <c r="D141" s="23"/>
    </row>
    <row r="142" spans="1:3" ht="15.75">
      <c r="A142" s="9"/>
      <c r="C142" s="24"/>
    </row>
    <row r="143" ht="15.75">
      <c r="A143" s="9"/>
    </row>
    <row r="144" spans="1:4" ht="15.75">
      <c r="A144" s="7" t="s">
        <v>35</v>
      </c>
      <c r="B144" s="18" t="s">
        <v>9</v>
      </c>
      <c r="C144" s="18" t="s">
        <v>10</v>
      </c>
      <c r="D144" s="18" t="s">
        <v>6</v>
      </c>
    </row>
    <row r="145" spans="2:4" ht="15.75">
      <c r="B145" s="18" t="s">
        <v>8</v>
      </c>
      <c r="D145" s="18" t="s">
        <v>8</v>
      </c>
    </row>
    <row r="146" spans="1:3" ht="15.75">
      <c r="A146" s="3"/>
      <c r="C146" s="1"/>
    </row>
    <row r="147" spans="1:3" ht="15.75">
      <c r="A147" s="3" t="s">
        <v>56</v>
      </c>
      <c r="C147" s="1"/>
    </row>
    <row r="148" spans="1:4" ht="15.75">
      <c r="A148" s="31" t="s">
        <v>54</v>
      </c>
      <c r="B148" s="28">
        <v>0</v>
      </c>
      <c r="C148" s="21">
        <f>SUM(C137:C139)</f>
        <v>36820000</v>
      </c>
      <c r="D148" s="21">
        <f>B148+C148</f>
        <v>36820000</v>
      </c>
    </row>
    <row r="149" spans="1:4" ht="15.75">
      <c r="A149" s="13"/>
      <c r="B149" s="15"/>
      <c r="D149" s="14"/>
    </row>
    <row r="150" spans="1:4" ht="15.75">
      <c r="A150" s="23" t="s">
        <v>30</v>
      </c>
      <c r="B150" s="23"/>
      <c r="C150" s="41">
        <f>SUM(C148:C149)</f>
        <v>36820000</v>
      </c>
      <c r="D150" s="23"/>
    </row>
    <row r="151" spans="1:4" ht="15.75">
      <c r="A151" s="23"/>
      <c r="B151" s="23"/>
      <c r="C151" s="24"/>
      <c r="D151" s="23"/>
    </row>
    <row r="152" spans="1:4" ht="15.75">
      <c r="A152" s="23"/>
      <c r="B152" s="23"/>
      <c r="C152" s="23"/>
      <c r="D152" s="23"/>
    </row>
    <row r="153" spans="1:4" ht="15.75">
      <c r="A153" s="44" t="s">
        <v>20</v>
      </c>
      <c r="B153" s="44"/>
      <c r="C153" s="44"/>
      <c r="D153" s="44"/>
    </row>
    <row r="154" spans="1:4" ht="15.75">
      <c r="A154" s="2"/>
      <c r="B154" s="2"/>
      <c r="C154" s="2"/>
      <c r="D154" s="2"/>
    </row>
    <row r="155" spans="1:4" ht="15.75">
      <c r="A155" s="49" t="s">
        <v>59</v>
      </c>
      <c r="B155" s="49"/>
      <c r="C155" s="49"/>
      <c r="D155" s="49"/>
    </row>
    <row r="156" spans="1:4" ht="15.75">
      <c r="A156" s="2"/>
      <c r="B156" s="2"/>
      <c r="C156" s="2"/>
      <c r="D156" s="2"/>
    </row>
    <row r="157" spans="1:4" ht="15.75">
      <c r="A157" s="44" t="s">
        <v>45</v>
      </c>
      <c r="B157" s="44"/>
      <c r="C157" s="44"/>
      <c r="D157" s="44"/>
    </row>
    <row r="158" spans="1:3" ht="15.75">
      <c r="A158" s="3"/>
      <c r="C158" s="2"/>
    </row>
    <row r="159" spans="1:4" ht="15.75">
      <c r="A159" s="16" t="s">
        <v>60</v>
      </c>
      <c r="B159" s="16"/>
      <c r="D159" s="16"/>
    </row>
    <row r="160" spans="1:3" ht="15.75">
      <c r="A160" s="3"/>
      <c r="C160" s="16"/>
    </row>
    <row r="161" ht="15.75">
      <c r="A161" s="3"/>
    </row>
    <row r="162" ht="15.75">
      <c r="A162" s="3" t="s">
        <v>61</v>
      </c>
    </row>
    <row r="163" ht="15.75">
      <c r="A163" s="3"/>
    </row>
    <row r="164" ht="15.75">
      <c r="A164" s="3"/>
    </row>
    <row r="165" spans="1:3" ht="15.75">
      <c r="A165" s="4" t="s">
        <v>21</v>
      </c>
      <c r="B165" s="4"/>
      <c r="C165" s="4" t="s">
        <v>33</v>
      </c>
    </row>
    <row r="166" spans="1:3" ht="15.75">
      <c r="A166" s="4" t="s">
        <v>31</v>
      </c>
      <c r="B166" s="4"/>
      <c r="C166" s="4" t="s">
        <v>32</v>
      </c>
    </row>
  </sheetData>
  <mergeCells count="18">
    <mergeCell ref="A153:D153"/>
    <mergeCell ref="A157:D157"/>
    <mergeCell ref="A155:D155"/>
    <mergeCell ref="A56:D56"/>
    <mergeCell ref="A91:D91"/>
    <mergeCell ref="A93:D93"/>
    <mergeCell ref="A79:D79"/>
    <mergeCell ref="A50:D50"/>
    <mergeCell ref="A20:D20"/>
    <mergeCell ref="A7:D7"/>
    <mergeCell ref="A10:D10"/>
    <mergeCell ref="A12:D12"/>
    <mergeCell ref="A14:D14"/>
    <mergeCell ref="A38:D38"/>
    <mergeCell ref="A1:D1"/>
    <mergeCell ref="A2:D2"/>
    <mergeCell ref="A4:D4"/>
    <mergeCell ref="A6:D6"/>
  </mergeCells>
  <printOptions/>
  <pageMargins left="0.75" right="0.77" top="1" bottom="1" header="0.5" footer="0.5"/>
  <pageSetup horizontalDpi="300" verticalDpi="300" orientation="portrait" paperSize="9" scale="98" r:id="rId1"/>
  <rowBreaks count="3" manualBreakCount="3">
    <brk id="37" max="3" man="1"/>
    <brk id="77" max="3" man="1"/>
    <brk id="1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16384"/>
    </sheetView>
  </sheetViews>
  <sheetFormatPr defaultColWidth="9.00390625" defaultRowHeight="12.75"/>
  <cols>
    <col min="1" max="1" width="33.875" style="0" customWidth="1"/>
    <col min="2" max="2" width="11.875" style="0" customWidth="1"/>
    <col min="3" max="3" width="12.125" style="0" customWidth="1"/>
    <col min="4" max="5" width="10.125" style="0" customWidth="1"/>
    <col min="6" max="6" width="9.875" style="0" customWidth="1"/>
    <col min="7" max="7" width="10.375" style="0" customWidth="1"/>
    <col min="8" max="8" width="11.00390625" style="0" customWidth="1"/>
    <col min="9" max="9" width="10.75390625" style="0" customWidth="1"/>
  </cols>
  <sheetData>
    <row r="1" spans="1:9" ht="27" customHeight="1">
      <c r="A1" s="51"/>
      <c r="B1" s="52" t="s">
        <v>69</v>
      </c>
      <c r="C1" s="52"/>
      <c r="D1" s="52" t="s">
        <v>70</v>
      </c>
      <c r="E1" s="52"/>
      <c r="F1" s="52" t="s">
        <v>71</v>
      </c>
      <c r="G1" s="52"/>
      <c r="H1" s="52" t="s">
        <v>72</v>
      </c>
      <c r="I1" s="52"/>
    </row>
    <row r="2" spans="1:9" ht="15">
      <c r="A2" s="53" t="s">
        <v>73</v>
      </c>
      <c r="B2" s="54">
        <v>39295</v>
      </c>
      <c r="C2" s="54">
        <v>39447</v>
      </c>
      <c r="D2" s="54">
        <v>39295</v>
      </c>
      <c r="E2" s="54">
        <v>39447</v>
      </c>
      <c r="F2" s="54">
        <v>39295</v>
      </c>
      <c r="G2" s="54">
        <v>39447</v>
      </c>
      <c r="H2" s="54">
        <v>39295</v>
      </c>
      <c r="I2" s="54">
        <v>39447</v>
      </c>
    </row>
    <row r="3" spans="1:9" ht="15">
      <c r="A3" s="55" t="s">
        <v>74</v>
      </c>
      <c r="B3" s="51">
        <v>130</v>
      </c>
      <c r="C3" s="51">
        <v>125</v>
      </c>
      <c r="D3" s="51">
        <v>16</v>
      </c>
      <c r="E3" s="51">
        <v>17</v>
      </c>
      <c r="F3" s="51">
        <v>3</v>
      </c>
      <c r="G3" s="51">
        <v>1</v>
      </c>
      <c r="H3" s="51">
        <f>B3+D3</f>
        <v>146</v>
      </c>
      <c r="I3" s="51">
        <f>C3+E3</f>
        <v>142</v>
      </c>
    </row>
    <row r="4" spans="1:9" ht="15">
      <c r="A4" s="55"/>
      <c r="B4" s="51"/>
      <c r="C4" s="51"/>
      <c r="D4" s="51">
        <v>10.72</v>
      </c>
      <c r="E4" s="51">
        <v>11.22</v>
      </c>
      <c r="F4" s="51">
        <v>2.5</v>
      </c>
      <c r="G4" s="51"/>
      <c r="H4" s="51">
        <f>B3+D4</f>
        <v>140.72</v>
      </c>
      <c r="I4" s="51">
        <f>C3+E4</f>
        <v>136.22</v>
      </c>
    </row>
    <row r="5" spans="1:9" ht="28.5" customHeight="1">
      <c r="A5" s="53"/>
      <c r="B5" s="52" t="s">
        <v>69</v>
      </c>
      <c r="C5" s="52"/>
      <c r="D5" s="52" t="s">
        <v>70</v>
      </c>
      <c r="E5" s="52"/>
      <c r="F5" s="52" t="s">
        <v>71</v>
      </c>
      <c r="G5" s="52"/>
      <c r="H5" s="52" t="s">
        <v>72</v>
      </c>
      <c r="I5" s="52"/>
    </row>
    <row r="6" spans="1:9" ht="15">
      <c r="A6" s="53"/>
      <c r="B6" s="54">
        <v>39083</v>
      </c>
      <c r="C6" s="54">
        <v>39447</v>
      </c>
      <c r="D6" s="54">
        <v>39083</v>
      </c>
      <c r="E6" s="54">
        <v>39447</v>
      </c>
      <c r="F6" s="54">
        <v>39083</v>
      </c>
      <c r="G6" s="54">
        <v>39447</v>
      </c>
      <c r="H6" s="54">
        <v>39083</v>
      </c>
      <c r="I6" s="54">
        <v>39447</v>
      </c>
    </row>
    <row r="7" spans="1:9" ht="12.75" customHeight="1">
      <c r="A7" s="55" t="s">
        <v>75</v>
      </c>
      <c r="B7" s="51">
        <v>59</v>
      </c>
      <c r="C7" s="51">
        <v>59</v>
      </c>
      <c r="D7" s="51">
        <v>2</v>
      </c>
      <c r="E7" s="51">
        <v>2</v>
      </c>
      <c r="F7" s="51"/>
      <c r="G7" s="51"/>
      <c r="H7" s="51">
        <f>B7+D7</f>
        <v>61</v>
      </c>
      <c r="I7" s="51">
        <f>C7+E7</f>
        <v>61</v>
      </c>
    </row>
    <row r="8" spans="1:9" ht="12.75" customHeight="1">
      <c r="A8" s="55"/>
      <c r="B8" s="51"/>
      <c r="C8" s="51"/>
      <c r="D8" s="51">
        <v>1</v>
      </c>
      <c r="E8" s="51">
        <v>1</v>
      </c>
      <c r="F8" s="51">
        <v>1</v>
      </c>
      <c r="G8" s="51">
        <v>1</v>
      </c>
      <c r="H8" s="51">
        <f>B7+D8</f>
        <v>60</v>
      </c>
      <c r="I8" s="51">
        <f>C7+E8</f>
        <v>60</v>
      </c>
    </row>
    <row r="9" spans="1:9" ht="12.75" customHeight="1">
      <c r="A9" s="55" t="s">
        <v>76</v>
      </c>
      <c r="B9" s="51">
        <v>33</v>
      </c>
      <c r="C9" s="51">
        <v>33</v>
      </c>
      <c r="D9" s="51">
        <v>5</v>
      </c>
      <c r="E9" s="51">
        <v>5</v>
      </c>
      <c r="F9" s="51">
        <v>2</v>
      </c>
      <c r="G9" s="51">
        <v>3</v>
      </c>
      <c r="H9" s="51">
        <f>SUM(B9,D9)</f>
        <v>38</v>
      </c>
      <c r="I9" s="51">
        <f>SUM(C9,E9)</f>
        <v>38</v>
      </c>
    </row>
    <row r="10" spans="1:9" ht="12.75" customHeight="1">
      <c r="A10" s="55"/>
      <c r="B10" s="51"/>
      <c r="C10" s="51"/>
      <c r="D10" s="51">
        <v>4</v>
      </c>
      <c r="E10" s="51">
        <v>4</v>
      </c>
      <c r="F10" s="51"/>
      <c r="G10" s="51"/>
      <c r="H10" s="51">
        <f>SUM(B9,D10)</f>
        <v>37</v>
      </c>
      <c r="I10" s="51">
        <f>SUM(C9,E10)</f>
        <v>37</v>
      </c>
    </row>
    <row r="11" spans="1:9" ht="12.75" customHeight="1">
      <c r="A11" s="55" t="s">
        <v>77</v>
      </c>
      <c r="B11" s="51">
        <v>32</v>
      </c>
      <c r="C11" s="51">
        <v>31</v>
      </c>
      <c r="D11" s="51">
        <v>7</v>
      </c>
      <c r="E11" s="51">
        <v>3</v>
      </c>
      <c r="F11" s="51">
        <v>1</v>
      </c>
      <c r="G11" s="51">
        <v>0</v>
      </c>
      <c r="H11" s="51">
        <f>SUM(B11,D11)</f>
        <v>39</v>
      </c>
      <c r="I11" s="51">
        <f>SUM(C11,E11)</f>
        <v>34</v>
      </c>
    </row>
    <row r="12" spans="1:9" ht="12.75" customHeight="1">
      <c r="A12" s="55"/>
      <c r="B12" s="51"/>
      <c r="C12" s="51"/>
      <c r="D12" s="51">
        <v>4.55</v>
      </c>
      <c r="E12" s="51">
        <v>2.6</v>
      </c>
      <c r="F12" s="51"/>
      <c r="G12" s="51"/>
      <c r="H12" s="51">
        <f>SUM(B11,D12)</f>
        <v>36.55</v>
      </c>
      <c r="I12" s="51">
        <f>SUM(C11,E12)</f>
        <v>33.6</v>
      </c>
    </row>
    <row r="13" spans="1:9" ht="12.75" customHeight="1">
      <c r="A13" s="55" t="s">
        <v>78</v>
      </c>
      <c r="B13" s="51">
        <v>15</v>
      </c>
      <c r="C13" s="51">
        <v>15</v>
      </c>
      <c r="D13" s="51">
        <v>3</v>
      </c>
      <c r="E13" s="51">
        <v>2</v>
      </c>
      <c r="F13" s="51"/>
      <c r="G13" s="51"/>
      <c r="H13" s="51">
        <f>SUM(B13,D13)</f>
        <v>18</v>
      </c>
      <c r="I13" s="51">
        <f>SUM(C13,E13)</f>
        <v>17</v>
      </c>
    </row>
    <row r="14" spans="1:9" ht="12.75" customHeight="1">
      <c r="A14" s="55"/>
      <c r="B14" s="51"/>
      <c r="C14" s="51"/>
      <c r="D14" s="51">
        <v>1.5</v>
      </c>
      <c r="E14" s="51">
        <v>1</v>
      </c>
      <c r="F14" s="51"/>
      <c r="G14" s="51"/>
      <c r="H14" s="51">
        <f>SUM(B13,D14)</f>
        <v>16.5</v>
      </c>
      <c r="I14" s="51">
        <f>SUM(C13,E14)</f>
        <v>16</v>
      </c>
    </row>
    <row r="15" spans="1:9" ht="12.75" customHeight="1">
      <c r="A15" s="55" t="s">
        <v>79</v>
      </c>
      <c r="B15" s="51">
        <v>94</v>
      </c>
      <c r="C15" s="51">
        <v>94</v>
      </c>
      <c r="D15" s="51">
        <v>6</v>
      </c>
      <c r="E15" s="51">
        <v>6</v>
      </c>
      <c r="F15" s="51">
        <v>1</v>
      </c>
      <c r="G15" s="51">
        <v>1</v>
      </c>
      <c r="H15" s="51">
        <f>SUM(B15,D15)</f>
        <v>100</v>
      </c>
      <c r="I15" s="51">
        <f>SUM(C15,E15)</f>
        <v>100</v>
      </c>
    </row>
    <row r="16" spans="1:9" ht="12.75" customHeight="1">
      <c r="A16" s="55"/>
      <c r="B16" s="51"/>
      <c r="C16" s="51"/>
      <c r="D16" s="51">
        <v>2.75</v>
      </c>
      <c r="E16" s="51">
        <v>2.75</v>
      </c>
      <c r="F16" s="51"/>
      <c r="G16" s="51"/>
      <c r="H16" s="51">
        <f>SUM(B15,D16)</f>
        <v>96.75</v>
      </c>
      <c r="I16" s="51">
        <f>SUM(C15,E16)</f>
        <v>96.75</v>
      </c>
    </row>
    <row r="17" spans="1:9" ht="12.75" customHeight="1">
      <c r="A17" s="56" t="s">
        <v>80</v>
      </c>
      <c r="B17" s="51">
        <v>8</v>
      </c>
      <c r="C17" s="51">
        <v>8</v>
      </c>
      <c r="D17" s="51">
        <v>1</v>
      </c>
      <c r="E17" s="51">
        <v>1</v>
      </c>
      <c r="F17" s="51"/>
      <c r="G17" s="51"/>
      <c r="H17" s="51">
        <f>SUM(B17,D17)</f>
        <v>9</v>
      </c>
      <c r="I17" s="51">
        <f>SUM(C17,E17)</f>
        <v>9</v>
      </c>
    </row>
    <row r="18" spans="1:9" ht="12.75" customHeight="1">
      <c r="A18" s="57"/>
      <c r="B18" s="51"/>
      <c r="C18" s="51"/>
      <c r="D18" s="51">
        <v>0.75</v>
      </c>
      <c r="E18" s="51">
        <v>0.75</v>
      </c>
      <c r="F18" s="51"/>
      <c r="G18" s="51"/>
      <c r="H18" s="51">
        <f>SUM(B17,D18)</f>
        <v>8.75</v>
      </c>
      <c r="I18" s="51">
        <f>SUM(C17,E18)</f>
        <v>8.75</v>
      </c>
    </row>
    <row r="19" spans="1:9" ht="12.75" customHeight="1">
      <c r="A19" s="55" t="s">
        <v>81</v>
      </c>
      <c r="B19" s="51">
        <v>250</v>
      </c>
      <c r="C19" s="51">
        <v>203</v>
      </c>
      <c r="D19" s="51">
        <v>6</v>
      </c>
      <c r="E19" s="51">
        <v>5</v>
      </c>
      <c r="F19" s="51">
        <v>20</v>
      </c>
      <c r="G19" s="51">
        <v>2</v>
      </c>
      <c r="H19" s="51">
        <f>SUM(B19,D19)</f>
        <v>256</v>
      </c>
      <c r="I19" s="51">
        <f>SUM(C19,E19)</f>
        <v>208</v>
      </c>
    </row>
    <row r="20" spans="1:9" ht="12.75" customHeight="1">
      <c r="A20" s="55"/>
      <c r="B20" s="51"/>
      <c r="C20" s="51"/>
      <c r="D20" s="51">
        <v>3.1</v>
      </c>
      <c r="E20" s="51">
        <v>2.6</v>
      </c>
      <c r="F20" s="51"/>
      <c r="G20" s="51"/>
      <c r="H20" s="51">
        <f>SUM(B19,D20)</f>
        <v>253.1</v>
      </c>
      <c r="I20" s="51">
        <f>SUM(C19,E20)</f>
        <v>205.6</v>
      </c>
    </row>
    <row r="21" spans="1:9" ht="29.25" customHeight="1">
      <c r="A21" s="58" t="s">
        <v>82</v>
      </c>
      <c r="B21" s="51">
        <v>17</v>
      </c>
      <c r="C21" s="51">
        <v>17</v>
      </c>
      <c r="D21" s="51"/>
      <c r="E21" s="51"/>
      <c r="F21" s="51"/>
      <c r="G21" s="51"/>
      <c r="H21" s="51">
        <v>17</v>
      </c>
      <c r="I21" s="51">
        <v>17</v>
      </c>
    </row>
    <row r="22" spans="1:9" ht="15.75" customHeight="1">
      <c r="A22" s="59" t="s">
        <v>83</v>
      </c>
      <c r="B22" s="51">
        <v>1</v>
      </c>
      <c r="C22" s="51">
        <v>1</v>
      </c>
      <c r="D22" s="51"/>
      <c r="E22" s="51"/>
      <c r="F22" s="51"/>
      <c r="G22" s="51"/>
      <c r="H22" s="51">
        <v>1</v>
      </c>
      <c r="I22" s="51">
        <v>1</v>
      </c>
    </row>
    <row r="23" spans="1:9" ht="12.75" customHeight="1">
      <c r="A23" s="56" t="s">
        <v>84</v>
      </c>
      <c r="B23" s="51">
        <v>60</v>
      </c>
      <c r="C23" s="51">
        <v>60</v>
      </c>
      <c r="D23" s="51">
        <v>4</v>
      </c>
      <c r="E23" s="51">
        <v>4</v>
      </c>
      <c r="F23" s="51"/>
      <c r="G23" s="51"/>
      <c r="H23" s="51">
        <f>SUM(B23,D23)</f>
        <v>64</v>
      </c>
      <c r="I23" s="51">
        <f>SUM(C23,E23)</f>
        <v>64</v>
      </c>
    </row>
    <row r="24" spans="1:9" ht="12.75" customHeight="1">
      <c r="A24" s="57"/>
      <c r="B24" s="51"/>
      <c r="C24" s="51"/>
      <c r="D24" s="51">
        <v>2.5</v>
      </c>
      <c r="E24" s="51">
        <v>2.5</v>
      </c>
      <c r="F24" s="51"/>
      <c r="G24" s="51"/>
      <c r="H24" s="51">
        <f>SUM(B23,D24)</f>
        <v>62.5</v>
      </c>
      <c r="I24" s="51">
        <f>SUM(C23,E24)</f>
        <v>62.5</v>
      </c>
    </row>
    <row r="25" spans="1:9" ht="12.75" customHeight="1">
      <c r="A25" s="56" t="s">
        <v>85</v>
      </c>
      <c r="B25" s="51">
        <v>20</v>
      </c>
      <c r="C25" s="51">
        <v>20</v>
      </c>
      <c r="D25" s="51">
        <v>4</v>
      </c>
      <c r="E25" s="51">
        <v>4</v>
      </c>
      <c r="F25" s="51"/>
      <c r="G25" s="51"/>
      <c r="H25" s="51">
        <f>SUM(B25,D25)</f>
        <v>24</v>
      </c>
      <c r="I25" s="51">
        <f>SUM(C25,E25)</f>
        <v>24</v>
      </c>
    </row>
    <row r="26" spans="1:9" ht="12.75" customHeight="1">
      <c r="A26" s="57"/>
      <c r="B26" s="51"/>
      <c r="C26" s="51"/>
      <c r="D26" s="51">
        <v>2.5</v>
      </c>
      <c r="E26" s="51">
        <v>2.5</v>
      </c>
      <c r="F26" s="51"/>
      <c r="G26" s="51"/>
      <c r="H26" s="51">
        <f>SUM(B25,D26)</f>
        <v>22.5</v>
      </c>
      <c r="I26" s="51">
        <f>SUM(C25,E26)</f>
        <v>22.5</v>
      </c>
    </row>
    <row r="27" spans="1:9" ht="12.75" customHeight="1">
      <c r="A27" s="59" t="s">
        <v>86</v>
      </c>
      <c r="B27" s="51">
        <v>54</v>
      </c>
      <c r="C27" s="51">
        <v>54</v>
      </c>
      <c r="D27" s="51">
        <v>0</v>
      </c>
      <c r="E27" s="51">
        <v>0</v>
      </c>
      <c r="F27" s="51"/>
      <c r="G27" s="51"/>
      <c r="H27" s="51">
        <f>SUM(B27,D27)</f>
        <v>54</v>
      </c>
      <c r="I27" s="51">
        <f>SUM(C27,E27)</f>
        <v>54</v>
      </c>
    </row>
    <row r="28" spans="1:9" ht="12.75" customHeight="1">
      <c r="A28" s="58" t="s">
        <v>87</v>
      </c>
      <c r="B28" s="51">
        <v>3</v>
      </c>
      <c r="C28" s="51">
        <v>3</v>
      </c>
      <c r="D28" s="51">
        <v>0</v>
      </c>
      <c r="E28" s="51">
        <v>0</v>
      </c>
      <c r="F28" s="51"/>
      <c r="G28" s="51"/>
      <c r="H28" s="51">
        <v>3</v>
      </c>
      <c r="I28" s="51">
        <v>3</v>
      </c>
    </row>
    <row r="29" spans="1:9" ht="15">
      <c r="A29" s="60" t="s">
        <v>88</v>
      </c>
      <c r="B29" s="58">
        <f>SUM(B7:B28)-B17-B25</f>
        <v>618</v>
      </c>
      <c r="C29" s="58">
        <f>SUM(C7:C28)-C17-C25</f>
        <v>570</v>
      </c>
      <c r="D29" s="51">
        <f>SUM(D7,D9,D11,D13,D15,D19,D23)</f>
        <v>33</v>
      </c>
      <c r="E29" s="51">
        <f>SUM(E7,E9,E11,E13,E15,E19,E23)</f>
        <v>27</v>
      </c>
      <c r="F29" s="51">
        <v>25</v>
      </c>
      <c r="G29" s="51">
        <v>7</v>
      </c>
      <c r="H29" s="51">
        <f>SUM(H28,H7,H9,H11,H13,H15,H19,H21,H22,H23,H27)</f>
        <v>651</v>
      </c>
      <c r="I29" s="51">
        <f>SUM(I28,I7,I9,I11,I13,I15,I19,I21,I22,I23,I27)</f>
        <v>597</v>
      </c>
    </row>
    <row r="30" spans="1:9" ht="15">
      <c r="A30" s="61"/>
      <c r="B30" s="61"/>
      <c r="C30" s="61"/>
      <c r="D30" s="61">
        <f>SUM(D8,D10,D12,D14,D16,D20,D24)</f>
        <v>19.400000000000002</v>
      </c>
      <c r="E30" s="61">
        <f>SUM(E8,E10,E12,E14,E16,E20,E24)</f>
        <v>16.45</v>
      </c>
      <c r="F30" s="61"/>
      <c r="G30" s="61"/>
      <c r="H30" s="61">
        <f>SUM(H8,H10,H12,H14,H16,H20,H21,H22,H24,H27,H28)</f>
        <v>637.4</v>
      </c>
      <c r="I30" s="61">
        <f>SUM(I8,I10,I12,I14,I16,I20,I21,I22,I24,I27,I28)</f>
        <v>586.45</v>
      </c>
    </row>
  </sheetData>
  <mergeCells count="18">
    <mergeCell ref="A23:A24"/>
    <mergeCell ref="A25:A26"/>
    <mergeCell ref="A13:A14"/>
    <mergeCell ref="A15:A16"/>
    <mergeCell ref="A17:A18"/>
    <mergeCell ref="A19:A20"/>
    <mergeCell ref="H5:I5"/>
    <mergeCell ref="A7:A8"/>
    <mergeCell ref="A9:A10"/>
    <mergeCell ref="A11:A12"/>
    <mergeCell ref="A3:A4"/>
    <mergeCell ref="B5:C5"/>
    <mergeCell ref="D5:E5"/>
    <mergeCell ref="F5:G5"/>
    <mergeCell ref="B1:C1"/>
    <mergeCell ref="D1:E1"/>
    <mergeCell ref="F1:G1"/>
    <mergeCell ref="H1:I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&amp;R4/2.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Celldömölk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Mesterházyné Kovács Lilla</dc:creator>
  <cp:keywords/>
  <dc:description/>
  <cp:lastModifiedBy>lilla</cp:lastModifiedBy>
  <cp:lastPrinted>2007-09-25T13:34:44Z</cp:lastPrinted>
  <dcterms:created xsi:type="dcterms:W3CDTF">2006-04-04T13:01:36Z</dcterms:created>
  <dcterms:modified xsi:type="dcterms:W3CDTF">2007-11-08T09:04:07Z</dcterms:modified>
  <cp:category/>
  <cp:version/>
  <cp:contentType/>
  <cp:contentStatus/>
</cp:coreProperties>
</file>