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355" windowHeight="6150" activeTab="0"/>
  </bookViews>
  <sheets>
    <sheet name="Munka1" sheetId="1" r:id="rId1"/>
    <sheet name="2.c.3" sheetId="2" r:id="rId2"/>
    <sheet name="4.c.2" sheetId="3" r:id="rId3"/>
  </sheets>
  <definedNames>
    <definedName name="_xlnm.Print_Area" localSheetId="0">'Munka1'!$A$1:$D$163</definedName>
  </definedNames>
  <calcPr fullCalcOnLoad="1"/>
</workbook>
</file>

<file path=xl/sharedStrings.xml><?xml version="1.0" encoding="utf-8"?>
<sst xmlns="http://schemas.openxmlformats.org/spreadsheetml/2006/main" count="226" uniqueCount="169">
  <si>
    <t>CELLDÖMÖLK VÁROS ÖNKORMÁNYZATA</t>
  </si>
  <si>
    <t xml:space="preserve">KÉPVISELŐTESTÜLETÉNEK </t>
  </si>
  <si>
    <t>rendeletének módosításáról</t>
  </si>
  <si>
    <t>A képviselőtestület az önkormányzathoz érkezett központi források, a képviselőtestület korábbi döntései, egyes feladatok végrehajtása során szükségessé váló átcsoportosítások miatt a pénzügyi tervet az alábbiak szerint módosítja.</t>
  </si>
  <si>
    <t>1.§</t>
  </si>
  <si>
    <t>2./ A bevétel növekedés az alábbi jogcímek változásából tevődik össze:</t>
  </si>
  <si>
    <t xml:space="preserve">                                                 </t>
  </si>
  <si>
    <t>Módosított</t>
  </si>
  <si>
    <t xml:space="preserve">                                                                    </t>
  </si>
  <si>
    <t>előirányzat</t>
  </si>
  <si>
    <t>Jelenlegi</t>
  </si>
  <si>
    <t>Módosítás</t>
  </si>
  <si>
    <t>2. §</t>
  </si>
  <si>
    <t>Jelenlegi előirányzat:</t>
  </si>
  <si>
    <t>2./ A kiadások növekedése a kiadási jogcímeket az alábbiak szerint érinti:</t>
  </si>
  <si>
    <t xml:space="preserve">          </t>
  </si>
  <si>
    <t xml:space="preserve"> </t>
  </si>
  <si>
    <t>3. §</t>
  </si>
  <si>
    <t>4. §</t>
  </si>
  <si>
    <t xml:space="preserve">        Baranyai Attiláné dr. </t>
  </si>
  <si>
    <t>Módosítás:</t>
  </si>
  <si>
    <t>Módosított előirányzat:</t>
  </si>
  <si>
    <t xml:space="preserve">       Jelenlegi        </t>
  </si>
  <si>
    <t xml:space="preserve">               Módosítás             </t>
  </si>
  <si>
    <t xml:space="preserve">Módosított előirányzat: </t>
  </si>
  <si>
    <t>Növekedés összesen:</t>
  </si>
  <si>
    <t>jegyző</t>
  </si>
  <si>
    <t>polgármester</t>
  </si>
  <si>
    <t>Fehér László</t>
  </si>
  <si>
    <t>* Kemenesaljai Művelődési Központ és Könyvtár</t>
  </si>
  <si>
    <t>2009. évi tervezett beruházások és felújítások</t>
  </si>
  <si>
    <t>Tervezett beruházások</t>
  </si>
  <si>
    <t>Összesen</t>
  </si>
  <si>
    <t>Saját erő</t>
  </si>
  <si>
    <t>Pályázat</t>
  </si>
  <si>
    <t>1. Városháza építése</t>
  </si>
  <si>
    <t>2. Városközpont felújítás</t>
  </si>
  <si>
    <t>3. Városi Általános Iskola felújítása</t>
  </si>
  <si>
    <t>4. Vulkán park</t>
  </si>
  <si>
    <t>5. Szaniter konténer vásárlás</t>
  </si>
  <si>
    <t>6. Ligeti járda és kerékpárút felújítása</t>
  </si>
  <si>
    <t>7. Kórház struktúra-átalakítás</t>
  </si>
  <si>
    <t>8. Informatikai infrastruktúra fejlesztése</t>
  </si>
  <si>
    <t>9. Parkolók felújítása, átépítése a Kontyos udvarban</t>
  </si>
  <si>
    <t>10. Szökőkút</t>
  </si>
  <si>
    <t>11. Vulkán Gyógy- és Élményfürdő fejlesztése</t>
  </si>
  <si>
    <r>
      <t>ÖSSZESEN</t>
    </r>
    <r>
      <rPr>
        <sz val="12"/>
        <color indexed="8"/>
        <rFont val="Times New Roman"/>
        <family val="1"/>
      </rPr>
      <t>:</t>
    </r>
  </si>
  <si>
    <t>Tervezett felújítások</t>
  </si>
  <si>
    <t>1. Csatornahálózat</t>
  </si>
  <si>
    <t>2. Önkormányzati lakások felújítása</t>
  </si>
  <si>
    <t>3. Intézmények felújítása</t>
  </si>
  <si>
    <t>4. József Attila - Ady Endre utcák burkolat-felújítása</t>
  </si>
  <si>
    <t>5. Hámán Kató-Temesvár utcák felújítása</t>
  </si>
  <si>
    <t>Eladások utáni ÁFA befizetés</t>
  </si>
  <si>
    <t>Kemenesvíz Kft. felé kiszámlázott bérleti díj</t>
  </si>
  <si>
    <t>Városgondnokság felé kiszámlázott bérleti díj</t>
  </si>
  <si>
    <t>Összesen:</t>
  </si>
  <si>
    <t>a. Működési kiadások</t>
  </si>
  <si>
    <t>Csökkenés összesen:</t>
  </si>
  <si>
    <t>12. Ady Endre és József Attila utcák csapadékvíz elvezetésének megoldása</t>
  </si>
  <si>
    <t>8. Út, járdafelújítás</t>
  </si>
  <si>
    <t>9. I. világháborús szobor felújítása+szovjet temető áthelyezése</t>
  </si>
  <si>
    <t>10. Gimnázium tetőfelújítása</t>
  </si>
  <si>
    <t>6. Kolozsvár utca burkolat felújítása</t>
  </si>
  <si>
    <t>7. Batthyány utca burkolat felújítása</t>
  </si>
  <si>
    <t>13. Ady Endre és József Attila utcai dísztér építése</t>
  </si>
  <si>
    <t>14. Ady Endre és József Attila utcákban járda építése</t>
  </si>
  <si>
    <t>15. Fénymásoló beszerzése</t>
  </si>
  <si>
    <t>16. Kodály utcai játszótér felújítása és bővítése</t>
  </si>
  <si>
    <r>
      <t>*</t>
    </r>
    <r>
      <rPr>
        <sz val="7"/>
        <rFont val="Times New Roman"/>
        <family val="1"/>
      </rPr>
      <t xml:space="preserve">   </t>
    </r>
    <r>
      <rPr>
        <sz val="12"/>
        <rFont val="Times New Roman"/>
        <family val="1"/>
      </rPr>
      <t>Rendszeres szociális segély</t>
    </r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</si>
  <si>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járadéka</t>
    </r>
  </si>
  <si>
    <t>* Ápolási díj és járulékai</t>
  </si>
  <si>
    <t>* Lakásfenntartási támogatás</t>
  </si>
  <si>
    <t>* Adósságcsökkentési támogatás</t>
  </si>
  <si>
    <t>* Rendelkezésre állási támogatás</t>
  </si>
  <si>
    <t>* Kisebbségi önkormányzat működésének támogatása</t>
  </si>
  <si>
    <t xml:space="preserve">* 2009. évi kereset-kiegészítés támogatása </t>
  </si>
  <si>
    <t>b. Működési célú támogatások</t>
  </si>
  <si>
    <t>aa. Népjóléti Szolgálat költségvetésében</t>
  </si>
  <si>
    <t>* rendszeres szociális segélyre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</si>
  <si>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időskorúak járadékára</t>
    </r>
  </si>
  <si>
    <t>* ápolási díj és járulékaira</t>
  </si>
  <si>
    <r>
      <t xml:space="preserve">* </t>
    </r>
    <r>
      <rPr>
        <sz val="7"/>
        <rFont val="Times New Roman"/>
        <family val="1"/>
      </rPr>
      <t xml:space="preserve"> </t>
    </r>
    <r>
      <rPr>
        <sz val="12"/>
        <rFont val="Times New Roman"/>
        <family val="1"/>
      </rPr>
      <t>lakásfenntartási támogatásra</t>
    </r>
  </si>
  <si>
    <t>* adósságcsökkentési támogatásra</t>
  </si>
  <si>
    <t>* rendelkezésre állási támogatás</t>
  </si>
  <si>
    <t>* 751164-es Helyi kisebbség igazgatási tevékenysége</t>
  </si>
  <si>
    <t>c. Intézményfinanszírozás</t>
  </si>
  <si>
    <t>* Városi Általános Iskola</t>
  </si>
  <si>
    <t>* Kemenesaljai Egyesített Kórház</t>
  </si>
  <si>
    <t>A képviselőtestület az egyes feladatcsoportok között az alábbi átcsoportosításokat rendeli el:</t>
  </si>
  <si>
    <t xml:space="preserve">          Jelenlegi            </t>
  </si>
  <si>
    <t xml:space="preserve">     előirányzat                                       </t>
  </si>
  <si>
    <t xml:space="preserve">Bevétel növekedés                                    </t>
  </si>
  <si>
    <t xml:space="preserve">Bevétel csökkenés                                   </t>
  </si>
  <si>
    <t>a. Finanszírozási célú bevétel</t>
  </si>
  <si>
    <t xml:space="preserve">Kiadás növekedés                                    </t>
  </si>
  <si>
    <t>a. Intézményfinanszírozás</t>
  </si>
  <si>
    <t>* Városgondnokság</t>
  </si>
  <si>
    <t xml:space="preserve">Kiadás csökkenés                                   </t>
  </si>
  <si>
    <t>* Berzsenyi Dániel Gimnázium</t>
  </si>
  <si>
    <t>* Városi Óvoda</t>
  </si>
  <si>
    <t>* Műszaki Szakközépiskola és Szakiskola</t>
  </si>
  <si>
    <t>* Ádám Jenő Zeneiskola</t>
  </si>
  <si>
    <t>* Tourinform Iroda</t>
  </si>
  <si>
    <t>* Népjóléti Szolgálat</t>
  </si>
  <si>
    <t>* Városi Tűzoltóság</t>
  </si>
  <si>
    <t>11. Ady Endre utcai orvosi rendelők felújítása</t>
  </si>
  <si>
    <t>5. §</t>
  </si>
  <si>
    <t>b. Központosított előirányzatok</t>
  </si>
  <si>
    <t>* Szakmai vizsgák lebonyolítására nyújtott támogatás</t>
  </si>
  <si>
    <t>* Közcélú foglalkoztatás támogatása</t>
  </si>
  <si>
    <t>17. Közoktatási intézmény infrastrukturális fejlesztése</t>
  </si>
  <si>
    <t>* Könyvtári és közművelődési érdekeltségnövelő támogatás</t>
  </si>
  <si>
    <t>a. Normatív, kötött felhasználású  támogatás</t>
  </si>
  <si>
    <t>a. Központosított előirányzatok</t>
  </si>
  <si>
    <t>Ez a rendelet 2009. szeptember 1-jén lép hatályba.</t>
  </si>
  <si>
    <t>Celldömölk, 2009. augusztus 31.</t>
  </si>
  <si>
    <t>* 751153-as Önkormányzati igazgatási tevékenység szakfeladat</t>
  </si>
  <si>
    <t>- Bér</t>
  </si>
  <si>
    <t>- Járulék</t>
  </si>
  <si>
    <t>c. Kamatbevétel</t>
  </si>
  <si>
    <t>d. Működési pénzeszközátadás ÁH-on kívülre</t>
  </si>
  <si>
    <t>* CVSE</t>
  </si>
  <si>
    <t>* CVSE Cellsport</t>
  </si>
  <si>
    <t>* Műszaki Szakközépiskola</t>
  </si>
  <si>
    <t>a. Felújítások</t>
  </si>
  <si>
    <t>* Intézmények felújítása</t>
  </si>
  <si>
    <t>* Városháza építése</t>
  </si>
  <si>
    <t>b. Beruházások</t>
  </si>
  <si>
    <t>* Megvalósíthatósági tanulmány</t>
  </si>
  <si>
    <t>18. Megvalósíthatósági tanulmány</t>
  </si>
  <si>
    <t>d. Finanszírozási célú bevétel</t>
  </si>
  <si>
    <t>c. Működési kiadások</t>
  </si>
  <si>
    <t>* 921925-ös Egyéb szórakoztató és kulturális tevékenység szakfeladat</t>
  </si>
  <si>
    <t>* 930910-es Fürdő és strandszolgáltatás szakfeladat</t>
  </si>
  <si>
    <t>2/c/4. számú melléklet</t>
  </si>
  <si>
    <t>A 2/c/3. számú melléklet helyébe a 2/c/4., a 4/1. számú melléklet helyébe a 4/2. számú melléklet lép.</t>
  </si>
  <si>
    <t>1/ Teljes munkaidőben foglalkoztatott</t>
  </si>
  <si>
    <t>2/ Részmunkaidőben foglalkoztatott</t>
  </si>
  <si>
    <t>1/ - 2/ -ból nyugdíjas</t>
  </si>
  <si>
    <t>Összes állományba tartozó</t>
  </si>
  <si>
    <t>Intézmény neve</t>
  </si>
  <si>
    <t>Szak-alk.</t>
  </si>
  <si>
    <t>Tech. alk.</t>
  </si>
  <si>
    <t>Össz.</t>
  </si>
  <si>
    <t>1. Városi Óvoda</t>
  </si>
  <si>
    <t>2. Városi Általános Iskola</t>
  </si>
  <si>
    <t>3. Berzsenyi Dániel Gimnázium</t>
  </si>
  <si>
    <t xml:space="preserve">4. Műszaki Szakközépiskola </t>
  </si>
  <si>
    <t>5. Ádám Jenő Zeneiskola</t>
  </si>
  <si>
    <t>6. Népjóléti Szolgálat</t>
  </si>
  <si>
    <t>* ebből: Egészségügyi alapellátás</t>
  </si>
  <si>
    <t>7. Kemenesaljai Egyesített Kórház</t>
  </si>
  <si>
    <t>8. Kemenesaljai Művelődési Központ és Könyvtár</t>
  </si>
  <si>
    <t>9. Tourinform Iroda</t>
  </si>
  <si>
    <t>10. Városgondnokság</t>
  </si>
  <si>
    <t>* ebből: Vulkán fürdő:</t>
  </si>
  <si>
    <t>11. Polgármesteri Hivatal</t>
  </si>
  <si>
    <t>12. Tűzoltóság</t>
  </si>
  <si>
    <t xml:space="preserve">Összesen </t>
  </si>
  <si>
    <t>Költségvetési szervek létszámadatai 2009.01.01.-2009.12.31.</t>
  </si>
  <si>
    <t>4/2. számú melléklet</t>
  </si>
  <si>
    <t>* Vulkán Gyógy- és Élményfürdő fejlesztése</t>
  </si>
  <si>
    <t>d. Intézményfinanszírozás</t>
  </si>
  <si>
    <t>* Prémium Évek Programhoz</t>
  </si>
  <si>
    <t>1./ A képviselőtestület a pénzügyi terv bevételeinek főösszegét 22.992.287 Ft-tal növeli.</t>
  </si>
  <si>
    <t>1./ A képviselőtestület a pénzügyi terv kiadásainak főösszegét 22.992.287 Ft-tal növeli.</t>
  </si>
  <si>
    <t>28/2009. /IX.1/ sz. rendelete</t>
  </si>
  <si>
    <t>az önkormányzat 2009. évi költségvetéséről szóló 8/2009./II.27./ sz.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</si>
</sst>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1">
    <font>
      <sz val="10"/>
      <name val="Arial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7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1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0" fillId="17" borderId="7" applyNumberFormat="0" applyFont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4" fillId="4" borderId="0" applyNumberFormat="0" applyBorder="0" applyAlignment="0" applyProtection="0"/>
    <xf numFmtId="0" fontId="25" fillId="22" borderId="8" applyNumberFormat="0" applyAlignment="0" applyProtection="0"/>
    <xf numFmtId="0" fontId="2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" borderId="0" applyNumberFormat="0" applyBorder="0" applyAlignment="0" applyProtection="0"/>
    <xf numFmtId="0" fontId="29" fillId="23" borderId="0" applyNumberFormat="0" applyBorder="0" applyAlignment="0" applyProtection="0"/>
    <xf numFmtId="0" fontId="30" fillId="22" borderId="1" applyNumberFormat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5" fillId="0" borderId="0" xfId="0" applyFont="1" applyAlignment="1">
      <alignment/>
    </xf>
    <xf numFmtId="6" fontId="2" fillId="0" borderId="0" xfId="0" applyNumberFormat="1" applyFont="1" applyAlignment="1">
      <alignment horizontal="justify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4"/>
    </xf>
    <xf numFmtId="0" fontId="0" fillId="0" borderId="0" xfId="0" applyAlignment="1">
      <alignment/>
    </xf>
    <xf numFmtId="0" fontId="2" fillId="0" borderId="0" xfId="0" applyFont="1" applyAlignment="1">
      <alignment horizontal="left" indent="2"/>
    </xf>
    <xf numFmtId="6" fontId="2" fillId="0" borderId="0" xfId="0" applyNumberFormat="1" applyFont="1" applyAlignment="1">
      <alignment horizontal="left"/>
    </xf>
    <xf numFmtId="6" fontId="2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6" fontId="5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6" fontId="1" fillId="0" borderId="0" xfId="0" applyNumberFormat="1" applyFont="1" applyAlignment="1">
      <alignment horizontal="right"/>
    </xf>
    <xf numFmtId="0" fontId="2" fillId="0" borderId="0" xfId="0" applyFont="1" applyAlignment="1">
      <alignment horizontal="left" wrapText="1" indent="2"/>
    </xf>
    <xf numFmtId="6" fontId="0" fillId="0" borderId="0" xfId="0" applyNumberFormat="1" applyAlignment="1">
      <alignment/>
    </xf>
    <xf numFmtId="49" fontId="2" fillId="0" borderId="0" xfId="0" applyNumberFormat="1" applyFont="1" applyAlignment="1">
      <alignment horizontal="left" wrapText="1" indent="2"/>
    </xf>
    <xf numFmtId="0" fontId="2" fillId="0" borderId="0" xfId="56" applyFont="1">
      <alignment/>
      <protection/>
    </xf>
    <xf numFmtId="0" fontId="2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8" fillId="0" borderId="10" xfId="56" applyFont="1" applyBorder="1" applyAlignment="1">
      <alignment horizontal="center"/>
      <protection/>
    </xf>
    <xf numFmtId="0" fontId="8" fillId="0" borderId="10" xfId="56" applyFont="1" applyBorder="1" applyAlignment="1">
      <alignment horizontal="center" vertical="top" wrapText="1"/>
      <protection/>
    </xf>
    <xf numFmtId="0" fontId="5" fillId="0" borderId="11" xfId="56" applyFont="1" applyBorder="1" applyAlignment="1">
      <alignment horizontal="justify" vertical="center" wrapText="1"/>
      <protection/>
    </xf>
    <xf numFmtId="3" fontId="5" fillId="0" borderId="11" xfId="56" applyNumberFormat="1" applyFont="1" applyBorder="1" applyAlignment="1">
      <alignment horizontal="right" vertical="center" wrapText="1"/>
      <protection/>
    </xf>
    <xf numFmtId="3" fontId="5" fillId="0" borderId="10" xfId="56" applyNumberFormat="1" applyFont="1" applyBorder="1" applyAlignment="1">
      <alignment horizontal="right" vertical="center" wrapText="1"/>
      <protection/>
    </xf>
    <xf numFmtId="0" fontId="5" fillId="0" borderId="12" xfId="56" applyFont="1" applyBorder="1" applyAlignment="1">
      <alignment horizontal="justify" vertical="center" wrapText="1"/>
      <protection/>
    </xf>
    <xf numFmtId="3" fontId="5" fillId="0" borderId="13" xfId="56" applyNumberFormat="1" applyFont="1" applyBorder="1" applyAlignment="1">
      <alignment horizontal="right" vertical="center" wrapText="1"/>
      <protection/>
    </xf>
    <xf numFmtId="0" fontId="5" fillId="0" borderId="10" xfId="56" applyFont="1" applyBorder="1" applyAlignment="1">
      <alignment horizontal="justify" vertical="center" wrapText="1"/>
      <protection/>
    </xf>
    <xf numFmtId="0" fontId="8" fillId="0" borderId="10" xfId="56" applyFont="1" applyBorder="1" applyAlignment="1">
      <alignment horizontal="justify" vertical="center" wrapText="1"/>
      <protection/>
    </xf>
    <xf numFmtId="3" fontId="8" fillId="0" borderId="11" xfId="56" applyNumberFormat="1" applyFont="1" applyBorder="1" applyAlignment="1">
      <alignment horizontal="right" vertical="center" wrapText="1"/>
      <protection/>
    </xf>
    <xf numFmtId="3" fontId="8" fillId="0" borderId="10" xfId="56" applyNumberFormat="1" applyFont="1" applyBorder="1" applyAlignment="1">
      <alignment horizontal="right" vertical="center" wrapText="1"/>
      <protection/>
    </xf>
    <xf numFmtId="3" fontId="8" fillId="0" borderId="10" xfId="56" applyNumberFormat="1" applyFont="1" applyBorder="1" applyAlignment="1">
      <alignment horizontal="center" vertical="center" wrapText="1"/>
      <protection/>
    </xf>
    <xf numFmtId="0" fontId="8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top" wrapText="1"/>
      <protection/>
    </xf>
    <xf numFmtId="49" fontId="5" fillId="0" borderId="10" xfId="56" applyNumberFormat="1" applyFont="1" applyBorder="1" applyAlignment="1">
      <alignment horizontal="justify" vertical="center" wrapText="1"/>
      <protection/>
    </xf>
    <xf numFmtId="0" fontId="8" fillId="0" borderId="10" xfId="56" applyFont="1" applyBorder="1" applyAlignment="1">
      <alignment vertical="top" wrapText="1"/>
      <protection/>
    </xf>
    <xf numFmtId="0" fontId="5" fillId="0" borderId="0" xfId="0" applyFont="1" applyAlignment="1">
      <alignment/>
    </xf>
    <xf numFmtId="0" fontId="1" fillId="0" borderId="0" xfId="56" applyFont="1">
      <alignment/>
      <protection/>
    </xf>
    <xf numFmtId="3" fontId="2" fillId="0" borderId="0" xfId="56" applyNumberFormat="1" applyFont="1">
      <alignment/>
      <protection/>
    </xf>
    <xf numFmtId="3" fontId="1" fillId="0" borderId="0" xfId="56" applyNumberFormat="1" applyFont="1">
      <alignment/>
      <protection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 indent="3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3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center" wrapText="1"/>
    </xf>
    <xf numFmtId="2" fontId="11" fillId="0" borderId="10" xfId="0" applyNumberFormat="1" applyFont="1" applyBorder="1" applyAlignment="1">
      <alignment/>
    </xf>
    <xf numFmtId="2" fontId="12" fillId="0" borderId="10" xfId="0" applyNumberFormat="1" applyFont="1" applyBorder="1" applyAlignment="1">
      <alignment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0" fontId="12" fillId="0" borderId="10" xfId="0" applyFont="1" applyBorder="1" applyAlignment="1">
      <alignment vertical="center" wrapText="1"/>
    </xf>
    <xf numFmtId="2" fontId="12" fillId="0" borderId="1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56" applyFont="1" applyAlignment="1">
      <alignment horizontal="right"/>
      <protection/>
    </xf>
    <xf numFmtId="0" fontId="1" fillId="0" borderId="0" xfId="56" applyFont="1" applyAlignment="1">
      <alignment horizontal="center"/>
      <protection/>
    </xf>
    <xf numFmtId="0" fontId="2" fillId="0" borderId="0" xfId="56" applyFont="1" applyAlignment="1">
      <alignment horizontal="left"/>
      <protection/>
    </xf>
    <xf numFmtId="14" fontId="11" fillId="0" borderId="15" xfId="0" applyNumberFormat="1" applyFont="1" applyBorder="1" applyAlignment="1">
      <alignment horizontal="center"/>
    </xf>
    <xf numFmtId="14" fontId="11" fillId="0" borderId="16" xfId="0" applyNumberFormat="1" applyFont="1" applyBorder="1" applyAlignment="1">
      <alignment horizontal="center"/>
    </xf>
    <xf numFmtId="14" fontId="11" fillId="0" borderId="10" xfId="0" applyNumberFormat="1" applyFont="1" applyBorder="1" applyAlignment="1">
      <alignment horizontal="center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1" fillId="0" borderId="10" xfId="0" applyFont="1" applyBorder="1" applyAlignment="1">
      <alignment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14" fontId="11" fillId="0" borderId="17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0" fontId="12" fillId="0" borderId="17" xfId="0" applyFont="1" applyBorder="1" applyAlignment="1">
      <alignment horizontal="center" wrapText="1"/>
    </xf>
    <xf numFmtId="0" fontId="12" fillId="0" borderId="16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3"/>
  <sheetViews>
    <sheetView tabSelected="1" zoomScalePageLayoutView="0" workbookViewId="0" topLeftCell="A15">
      <selection activeCell="F36" sqref="F36"/>
    </sheetView>
  </sheetViews>
  <sheetFormatPr defaultColWidth="9.00390625" defaultRowHeight="12.75"/>
  <cols>
    <col min="1" max="1" width="41.125" style="0" customWidth="1"/>
    <col min="2" max="4" width="16.25390625" style="0" customWidth="1"/>
  </cols>
  <sheetData>
    <row r="1" spans="1:4" ht="15.75">
      <c r="A1" s="73" t="s">
        <v>0</v>
      </c>
      <c r="B1" s="72"/>
      <c r="C1" s="72"/>
      <c r="D1" s="72"/>
    </row>
    <row r="2" spans="1:4" ht="15.75">
      <c r="A2" s="73" t="s">
        <v>1</v>
      </c>
      <c r="B2" s="72"/>
      <c r="C2" s="72"/>
      <c r="D2" s="72"/>
    </row>
    <row r="3" ht="15.75">
      <c r="A3" s="2"/>
    </row>
    <row r="4" spans="1:4" ht="15.75">
      <c r="A4" s="73" t="s">
        <v>167</v>
      </c>
      <c r="B4" s="72"/>
      <c r="C4" s="72"/>
      <c r="D4" s="72"/>
    </row>
    <row r="5" ht="15.75">
      <c r="A5" s="2"/>
    </row>
    <row r="6" spans="1:4" ht="15.75">
      <c r="A6" s="73" t="s">
        <v>168</v>
      </c>
      <c r="B6" s="72"/>
      <c r="C6" s="72"/>
      <c r="D6" s="72"/>
    </row>
    <row r="7" spans="1:4" ht="15.75">
      <c r="A7" s="73" t="s">
        <v>2</v>
      </c>
      <c r="B7" s="72"/>
      <c r="C7" s="72"/>
      <c r="D7" s="72"/>
    </row>
    <row r="8" ht="18.75">
      <c r="A8" s="5"/>
    </row>
    <row r="9" ht="18" customHeight="1">
      <c r="A9" s="6"/>
    </row>
    <row r="10" spans="1:4" ht="46.5" customHeight="1">
      <c r="A10" s="74" t="s">
        <v>3</v>
      </c>
      <c r="B10" s="72"/>
      <c r="C10" s="72"/>
      <c r="D10" s="72"/>
    </row>
    <row r="11" ht="15.75">
      <c r="A11" s="6"/>
    </row>
    <row r="12" spans="1:4" ht="15.75">
      <c r="A12" s="75" t="s">
        <v>4</v>
      </c>
      <c r="B12" s="72"/>
      <c r="C12" s="72"/>
      <c r="D12" s="72"/>
    </row>
    <row r="13" ht="15.75">
      <c r="A13" s="4"/>
    </row>
    <row r="14" spans="1:4" ht="15.75" customHeight="1">
      <c r="A14" s="74" t="s">
        <v>165</v>
      </c>
      <c r="B14" s="72"/>
      <c r="C14" s="72"/>
      <c r="D14" s="72"/>
    </row>
    <row r="15" ht="15.75">
      <c r="A15" s="6"/>
    </row>
    <row r="16" spans="1:4" ht="15.75">
      <c r="A16" s="3" t="s">
        <v>13</v>
      </c>
      <c r="B16" s="8">
        <v>5081987057</v>
      </c>
      <c r="D16" s="6"/>
    </row>
    <row r="17" spans="1:4" ht="15.75">
      <c r="A17" s="3" t="s">
        <v>20</v>
      </c>
      <c r="B17" s="14">
        <f>C45</f>
        <v>22992287</v>
      </c>
      <c r="D17" s="6"/>
    </row>
    <row r="18" spans="1:2" ht="15.75">
      <c r="A18" s="3" t="s">
        <v>21</v>
      </c>
      <c r="B18" s="14">
        <f>B16+B17</f>
        <v>5104979344</v>
      </c>
    </row>
    <row r="19" ht="15.75">
      <c r="A19" s="6"/>
    </row>
    <row r="20" spans="1:4" ht="13.5">
      <c r="A20" s="74" t="s">
        <v>5</v>
      </c>
      <c r="B20" s="72"/>
      <c r="C20" s="72"/>
      <c r="D20" s="72"/>
    </row>
    <row r="21" spans="1:4" ht="15.75">
      <c r="A21" s="6"/>
      <c r="B21" s="11"/>
      <c r="C21" s="11"/>
      <c r="D21" s="11"/>
    </row>
    <row r="22" spans="1:4" ht="15.75">
      <c r="A22" s="7" t="s">
        <v>6</v>
      </c>
      <c r="B22" s="16" t="s">
        <v>22</v>
      </c>
      <c r="C22" s="16" t="s">
        <v>23</v>
      </c>
      <c r="D22" s="16" t="s">
        <v>7</v>
      </c>
    </row>
    <row r="23" spans="1:4" ht="15.75">
      <c r="A23" s="3" t="s">
        <v>8</v>
      </c>
      <c r="B23" s="17" t="s">
        <v>9</v>
      </c>
      <c r="C23" s="11"/>
      <c r="D23" s="4" t="s">
        <v>9</v>
      </c>
    </row>
    <row r="24" spans="1:4" ht="15.75">
      <c r="A24" s="3"/>
      <c r="B24" s="17"/>
      <c r="C24" s="11"/>
      <c r="D24" s="4"/>
    </row>
    <row r="25" spans="1:4" ht="15.75">
      <c r="A25" s="22"/>
      <c r="B25" s="13"/>
      <c r="C25" s="14"/>
      <c r="D25" s="14"/>
    </row>
    <row r="26" spans="1:4" ht="18" customHeight="1">
      <c r="A26" s="15" t="s">
        <v>113</v>
      </c>
      <c r="B26" s="8"/>
      <c r="D26" s="14"/>
    </row>
    <row r="27" spans="1:4" ht="15.75">
      <c r="A27" s="12" t="s">
        <v>69</v>
      </c>
      <c r="B27" s="8">
        <v>4288581</v>
      </c>
      <c r="C27" s="14">
        <v>175594</v>
      </c>
      <c r="D27" s="14">
        <f aca="true" t="shared" si="0" ref="D27:D43">B27+C27</f>
        <v>4464175</v>
      </c>
    </row>
    <row r="28" spans="1:4" ht="15.75">
      <c r="A28" s="12" t="s">
        <v>70</v>
      </c>
      <c r="B28" s="8">
        <v>457938</v>
      </c>
      <c r="C28" s="14">
        <v>66690</v>
      </c>
      <c r="D28" s="14">
        <f t="shared" si="0"/>
        <v>524628</v>
      </c>
    </row>
    <row r="29" spans="1:4" ht="15.75">
      <c r="A29" s="12" t="s">
        <v>71</v>
      </c>
      <c r="B29" s="8">
        <v>5811410</v>
      </c>
      <c r="C29" s="14">
        <v>885703</v>
      </c>
      <c r="D29" s="14">
        <f t="shared" si="0"/>
        <v>6697113</v>
      </c>
    </row>
    <row r="30" spans="1:4" ht="15.75">
      <c r="A30" s="12" t="s">
        <v>72</v>
      </c>
      <c r="B30" s="8">
        <v>4705830</v>
      </c>
      <c r="C30" s="14">
        <v>685170</v>
      </c>
      <c r="D30" s="14">
        <f t="shared" si="0"/>
        <v>5391000</v>
      </c>
    </row>
    <row r="31" spans="1:4" ht="15.75">
      <c r="A31" s="12" t="s">
        <v>73</v>
      </c>
      <c r="B31" s="8">
        <v>1299344</v>
      </c>
      <c r="C31" s="14">
        <v>872469</v>
      </c>
      <c r="D31" s="14">
        <f t="shared" si="0"/>
        <v>2171813</v>
      </c>
    </row>
    <row r="32" spans="1:4" ht="15.75">
      <c r="A32" s="22" t="s">
        <v>74</v>
      </c>
      <c r="B32" s="8">
        <v>4180952</v>
      </c>
      <c r="C32" s="14">
        <v>1256344</v>
      </c>
      <c r="D32" s="14">
        <f t="shared" si="0"/>
        <v>5437296</v>
      </c>
    </row>
    <row r="33" spans="1:4" ht="15.75">
      <c r="A33" s="22" t="s">
        <v>110</v>
      </c>
      <c r="B33" s="8">
        <v>318878</v>
      </c>
      <c r="C33" s="14">
        <v>159441</v>
      </c>
      <c r="D33" s="14">
        <f t="shared" si="0"/>
        <v>478319</v>
      </c>
    </row>
    <row r="34" spans="1:4" ht="15.75">
      <c r="A34" s="22"/>
      <c r="B34" s="8"/>
      <c r="C34" s="14"/>
      <c r="D34" s="14"/>
    </row>
    <row r="35" spans="1:4" ht="15.75">
      <c r="A35" s="50" t="s">
        <v>108</v>
      </c>
      <c r="B35" s="8"/>
      <c r="C35" s="14"/>
      <c r="D35" s="14"/>
    </row>
    <row r="36" spans="1:4" ht="31.5">
      <c r="A36" s="51" t="s">
        <v>75</v>
      </c>
      <c r="B36" s="8">
        <v>313775</v>
      </c>
      <c r="C36" s="14">
        <v>28425</v>
      </c>
      <c r="D36" s="14">
        <f t="shared" si="0"/>
        <v>342200</v>
      </c>
    </row>
    <row r="37" spans="1:4" ht="31.5">
      <c r="A37" s="51" t="s">
        <v>76</v>
      </c>
      <c r="B37" s="8">
        <v>47027018</v>
      </c>
      <c r="C37" s="14">
        <v>9372651</v>
      </c>
      <c r="D37" s="14">
        <f t="shared" si="0"/>
        <v>56399669</v>
      </c>
    </row>
    <row r="38" spans="1:4" ht="31.5">
      <c r="A38" s="51" t="s">
        <v>112</v>
      </c>
      <c r="B38" s="8">
        <v>805000</v>
      </c>
      <c r="C38" s="14">
        <v>1117000</v>
      </c>
      <c r="D38" s="14">
        <f t="shared" si="0"/>
        <v>1922000</v>
      </c>
    </row>
    <row r="39" spans="1:4" ht="15.75">
      <c r="A39" s="51" t="s">
        <v>164</v>
      </c>
      <c r="B39" s="8">
        <v>5956000</v>
      </c>
      <c r="C39" s="14">
        <v>3338000</v>
      </c>
      <c r="D39" s="14">
        <f t="shared" si="0"/>
        <v>9294000</v>
      </c>
    </row>
    <row r="40" spans="1:4" ht="15.75">
      <c r="A40" s="51"/>
      <c r="B40" s="8"/>
      <c r="C40" s="14"/>
      <c r="D40" s="14"/>
    </row>
    <row r="41" spans="1:4" ht="15.75">
      <c r="A41" s="50" t="s">
        <v>120</v>
      </c>
      <c r="B41" s="8">
        <v>57583000</v>
      </c>
      <c r="C41" s="14">
        <v>4850000</v>
      </c>
      <c r="D41" s="14">
        <f t="shared" si="0"/>
        <v>62433000</v>
      </c>
    </row>
    <row r="42" spans="1:4" ht="15.75">
      <c r="A42" s="50"/>
      <c r="B42" s="8"/>
      <c r="C42" s="14"/>
      <c r="D42" s="14"/>
    </row>
    <row r="43" spans="1:4" ht="15.75">
      <c r="A43" s="50" t="s">
        <v>131</v>
      </c>
      <c r="B43" s="18">
        <v>153151742</v>
      </c>
      <c r="C43" s="14">
        <v>184800</v>
      </c>
      <c r="D43" s="14">
        <f t="shared" si="0"/>
        <v>153336542</v>
      </c>
    </row>
    <row r="44" spans="1:4" ht="15.75">
      <c r="A44" s="12"/>
      <c r="B44" s="8"/>
      <c r="C44" s="14"/>
      <c r="D44" s="14"/>
    </row>
    <row r="45" spans="1:4" ht="15.75">
      <c r="A45" s="20" t="s">
        <v>25</v>
      </c>
      <c r="C45" s="21">
        <f>SUM(C25:C44)</f>
        <v>22992287</v>
      </c>
      <c r="D45" s="1"/>
    </row>
    <row r="46" spans="1:4" ht="15.75">
      <c r="A46" s="20"/>
      <c r="C46" s="21"/>
      <c r="D46" s="1"/>
    </row>
    <row r="47" spans="1:4" ht="15.75">
      <c r="A47" s="3"/>
      <c r="B47" s="17" t="s">
        <v>12</v>
      </c>
      <c r="C47" s="11"/>
      <c r="D47" s="4"/>
    </row>
    <row r="48" ht="15.75">
      <c r="A48" s="2"/>
    </row>
    <row r="49" spans="1:4" ht="15.75">
      <c r="A49" s="71" t="s">
        <v>166</v>
      </c>
      <c r="B49" s="72"/>
      <c r="C49" s="72"/>
      <c r="D49" s="72"/>
    </row>
    <row r="50" ht="15.75">
      <c r="A50" s="6"/>
    </row>
    <row r="51" spans="1:3" ht="15.75">
      <c r="A51" s="3" t="s">
        <v>13</v>
      </c>
      <c r="B51" s="18">
        <v>4889759140</v>
      </c>
      <c r="C51" s="6"/>
    </row>
    <row r="52" spans="1:2" ht="15.75">
      <c r="A52" s="3" t="s">
        <v>20</v>
      </c>
      <c r="B52" s="19">
        <f>C94</f>
        <v>22992287</v>
      </c>
    </row>
    <row r="53" spans="1:2" ht="15.75">
      <c r="A53" s="3" t="s">
        <v>24</v>
      </c>
      <c r="B53" s="19">
        <f>B51+B52</f>
        <v>4912751427</v>
      </c>
    </row>
    <row r="54" ht="15.75">
      <c r="A54" s="6"/>
    </row>
    <row r="55" ht="15.75">
      <c r="A55" s="9"/>
    </row>
    <row r="56" spans="1:4" ht="15.75">
      <c r="A56" s="71" t="s">
        <v>14</v>
      </c>
      <c r="B56" s="72"/>
      <c r="C56" s="72"/>
      <c r="D56" s="72"/>
    </row>
    <row r="57" ht="15.75">
      <c r="A57" s="6"/>
    </row>
    <row r="58" spans="1:4" ht="15.75">
      <c r="A58" s="7" t="s">
        <v>15</v>
      </c>
      <c r="B58" s="16" t="s">
        <v>10</v>
      </c>
      <c r="C58" s="16" t="s">
        <v>11</v>
      </c>
      <c r="D58" s="16" t="s">
        <v>7</v>
      </c>
    </row>
    <row r="59" spans="2:4" ht="15.75">
      <c r="B59" s="16" t="s">
        <v>9</v>
      </c>
      <c r="C59" s="1"/>
      <c r="D59" s="16" t="s">
        <v>9</v>
      </c>
    </row>
    <row r="60" ht="15.75">
      <c r="B60" s="10" t="s">
        <v>16</v>
      </c>
    </row>
    <row r="61" spans="1:3" ht="15.75">
      <c r="A61" s="3" t="s">
        <v>57</v>
      </c>
      <c r="C61" s="23"/>
    </row>
    <row r="62" spans="1:4" ht="31.5">
      <c r="A62" s="24" t="s">
        <v>85</v>
      </c>
      <c r="B62" s="18">
        <v>1313775</v>
      </c>
      <c r="C62" s="19">
        <v>28425</v>
      </c>
      <c r="D62" s="19">
        <f>B62+C62</f>
        <v>1342200</v>
      </c>
    </row>
    <row r="63" spans="1:4" ht="15.75">
      <c r="A63" s="24"/>
      <c r="B63" s="18"/>
      <c r="C63" s="19"/>
      <c r="D63" s="19"/>
    </row>
    <row r="64" spans="1:4" ht="31.5">
      <c r="A64" s="24" t="s">
        <v>117</v>
      </c>
      <c r="B64" s="18"/>
      <c r="C64" s="19"/>
      <c r="D64" s="19"/>
    </row>
    <row r="65" spans="1:4" ht="15.75">
      <c r="A65" s="24" t="s">
        <v>118</v>
      </c>
      <c r="B65" s="18">
        <v>142008043</v>
      </c>
      <c r="C65" s="19">
        <v>843163</v>
      </c>
      <c r="D65" s="19">
        <v>142008043</v>
      </c>
    </row>
    <row r="66" spans="1:4" ht="15.75">
      <c r="A66" s="24" t="s">
        <v>119</v>
      </c>
      <c r="B66" s="18">
        <v>42502272</v>
      </c>
      <c r="C66" s="19">
        <v>273435</v>
      </c>
      <c r="D66" s="19">
        <v>42502272</v>
      </c>
    </row>
    <row r="67" spans="1:4" ht="15.75">
      <c r="A67" s="24"/>
      <c r="B67" s="18"/>
      <c r="C67" s="19"/>
      <c r="D67" s="19"/>
    </row>
    <row r="68" spans="1:4" ht="15.75">
      <c r="A68" s="3" t="s">
        <v>77</v>
      </c>
      <c r="B68" s="18"/>
      <c r="C68" s="19"/>
      <c r="D68" s="19"/>
    </row>
    <row r="69" spans="1:4" ht="15.75">
      <c r="A69" s="3" t="s">
        <v>78</v>
      </c>
      <c r="B69" s="18">
        <v>354236858</v>
      </c>
      <c r="C69" s="19"/>
      <c r="D69" s="19">
        <f>B69+SUM(C70:C75)</f>
        <v>358178828</v>
      </c>
    </row>
    <row r="70" spans="1:4" ht="15.75">
      <c r="A70" s="52" t="s">
        <v>79</v>
      </c>
      <c r="B70" s="18"/>
      <c r="C70" s="19">
        <v>175594</v>
      </c>
      <c r="D70" s="19"/>
    </row>
    <row r="71" spans="1:4" ht="15.75">
      <c r="A71" s="12" t="s">
        <v>80</v>
      </c>
      <c r="B71" s="18"/>
      <c r="C71" s="19">
        <v>66690</v>
      </c>
      <c r="D71" s="19"/>
    </row>
    <row r="72" spans="1:4" ht="15.75">
      <c r="A72" s="12" t="s">
        <v>81</v>
      </c>
      <c r="B72" s="18"/>
      <c r="C72" s="19">
        <v>885703</v>
      </c>
      <c r="D72" s="19"/>
    </row>
    <row r="73" spans="1:4" ht="15.75">
      <c r="A73" s="12" t="s">
        <v>82</v>
      </c>
      <c r="B73" s="18"/>
      <c r="C73" s="19">
        <v>685170</v>
      </c>
      <c r="D73" s="19"/>
    </row>
    <row r="74" spans="1:4" ht="15.75">
      <c r="A74" s="12" t="s">
        <v>83</v>
      </c>
      <c r="B74" s="18"/>
      <c r="C74" s="19">
        <v>872469</v>
      </c>
      <c r="D74" s="19"/>
    </row>
    <row r="75" spans="1:4" ht="15.75">
      <c r="A75" s="12" t="s">
        <v>84</v>
      </c>
      <c r="B75" s="18"/>
      <c r="C75" s="19">
        <v>1256344</v>
      </c>
      <c r="D75" s="19"/>
    </row>
    <row r="76" spans="1:4" ht="15.75">
      <c r="A76" s="9"/>
      <c r="B76" s="18"/>
      <c r="C76" s="19"/>
      <c r="D76" s="19"/>
    </row>
    <row r="77" spans="1:4" ht="15.75">
      <c r="A77" s="3" t="s">
        <v>86</v>
      </c>
      <c r="B77" s="18"/>
      <c r="C77" s="19"/>
      <c r="D77" s="19"/>
    </row>
    <row r="78" spans="1:4" ht="15.75">
      <c r="A78" s="12" t="s">
        <v>100</v>
      </c>
      <c r="B78" s="18">
        <v>182296227</v>
      </c>
      <c r="C78" s="19">
        <v>775096</v>
      </c>
      <c r="D78" s="19">
        <f aca="true" t="shared" si="1" ref="D78:D87">B78+C78</f>
        <v>183071323</v>
      </c>
    </row>
    <row r="79" spans="1:4" ht="15.75">
      <c r="A79" s="12" t="s">
        <v>87</v>
      </c>
      <c r="B79" s="18">
        <v>548474862</v>
      </c>
      <c r="C79" s="19">
        <v>4322597</v>
      </c>
      <c r="D79" s="19">
        <f t="shared" si="1"/>
        <v>552797459</v>
      </c>
    </row>
    <row r="80" spans="1:4" ht="15.75">
      <c r="A80" s="12" t="s">
        <v>99</v>
      </c>
      <c r="B80" s="18">
        <v>132057821</v>
      </c>
      <c r="C80" s="19">
        <v>456570</v>
      </c>
      <c r="D80" s="19">
        <f t="shared" si="1"/>
        <v>132514391</v>
      </c>
    </row>
    <row r="81" spans="1:4" ht="15.75">
      <c r="A81" s="12" t="s">
        <v>101</v>
      </c>
      <c r="B81" s="18">
        <v>125836893</v>
      </c>
      <c r="C81" s="19">
        <v>465085</v>
      </c>
      <c r="D81" s="19">
        <f t="shared" si="1"/>
        <v>126301978</v>
      </c>
    </row>
    <row r="82" spans="1:4" ht="15.75">
      <c r="A82" s="12" t="s">
        <v>102</v>
      </c>
      <c r="B82" s="18">
        <v>43298786</v>
      </c>
      <c r="C82" s="19">
        <v>169054</v>
      </c>
      <c r="D82" s="19">
        <f t="shared" si="1"/>
        <v>43467840</v>
      </c>
    </row>
    <row r="83" spans="1:4" ht="31.5">
      <c r="A83" s="22" t="s">
        <v>29</v>
      </c>
      <c r="B83" s="18">
        <v>84942330</v>
      </c>
      <c r="C83" s="19">
        <v>1367164</v>
      </c>
      <c r="D83" s="19">
        <f t="shared" si="1"/>
        <v>86309494</v>
      </c>
    </row>
    <row r="84" spans="1:4" ht="15.75">
      <c r="A84" s="12" t="s">
        <v>103</v>
      </c>
      <c r="B84" s="18">
        <v>4024465</v>
      </c>
      <c r="C84" s="19">
        <v>198693</v>
      </c>
      <c r="D84" s="19">
        <f t="shared" si="1"/>
        <v>4223158</v>
      </c>
    </row>
    <row r="85" spans="1:4" ht="15.75">
      <c r="A85" s="12" t="s">
        <v>104</v>
      </c>
      <c r="B85" s="18">
        <f>D69</f>
        <v>358178828</v>
      </c>
      <c r="C85" s="19">
        <v>1128246</v>
      </c>
      <c r="D85" s="19">
        <f t="shared" si="1"/>
        <v>359307074</v>
      </c>
    </row>
    <row r="86" spans="1:4" ht="15.75">
      <c r="A86" s="22" t="s">
        <v>97</v>
      </c>
      <c r="B86" s="18">
        <v>475984808</v>
      </c>
      <c r="C86" s="19">
        <v>857177</v>
      </c>
      <c r="D86" s="19">
        <f t="shared" si="1"/>
        <v>476841985</v>
      </c>
    </row>
    <row r="87" spans="1:4" ht="15.75">
      <c r="A87" s="22" t="s">
        <v>105</v>
      </c>
      <c r="B87" s="18">
        <v>17317842</v>
      </c>
      <c r="C87" s="19">
        <v>50270</v>
      </c>
      <c r="D87" s="19">
        <f t="shared" si="1"/>
        <v>17368112</v>
      </c>
    </row>
    <row r="88" spans="1:4" ht="15.75">
      <c r="A88" s="22" t="s">
        <v>88</v>
      </c>
      <c r="B88" s="18">
        <v>925218886</v>
      </c>
      <c r="C88" s="19">
        <v>3265342</v>
      </c>
      <c r="D88" s="19">
        <f>B88+C88</f>
        <v>928484228</v>
      </c>
    </row>
    <row r="89" spans="1:4" ht="15.75">
      <c r="A89" s="22"/>
      <c r="B89" s="18"/>
      <c r="C89" s="19"/>
      <c r="D89" s="19"/>
    </row>
    <row r="90" spans="1:4" ht="15.75">
      <c r="A90" s="55" t="s">
        <v>121</v>
      </c>
      <c r="B90" s="18"/>
      <c r="C90" s="19"/>
      <c r="D90" s="19"/>
    </row>
    <row r="91" spans="1:4" ht="15.75">
      <c r="A91" s="22" t="s">
        <v>122</v>
      </c>
      <c r="B91" s="18">
        <v>11300000</v>
      </c>
      <c r="C91" s="19">
        <v>3200000</v>
      </c>
      <c r="D91" s="19">
        <f>B91+C91</f>
        <v>14500000</v>
      </c>
    </row>
    <row r="92" spans="1:4" ht="15.75">
      <c r="A92" s="22" t="s">
        <v>123</v>
      </c>
      <c r="B92" s="18">
        <v>5850000</v>
      </c>
      <c r="C92" s="19">
        <v>1650000</v>
      </c>
      <c r="D92" s="19">
        <f>B92+C92</f>
        <v>7500000</v>
      </c>
    </row>
    <row r="93" spans="1:4" ht="15.75">
      <c r="A93" s="22"/>
      <c r="B93" s="18"/>
      <c r="C93" s="19"/>
      <c r="D93" s="19"/>
    </row>
    <row r="94" spans="1:4" ht="15.75">
      <c r="A94" s="20" t="s">
        <v>25</v>
      </c>
      <c r="C94" s="21">
        <f>SUM(C61:C93)</f>
        <v>22992287</v>
      </c>
      <c r="D94" s="20"/>
    </row>
    <row r="95" spans="1:4" ht="15.75">
      <c r="A95" s="20"/>
      <c r="C95" s="21"/>
      <c r="D95" s="20"/>
    </row>
    <row r="96" spans="1:4" ht="15.75">
      <c r="A96" s="20"/>
      <c r="C96" s="21"/>
      <c r="D96" s="20"/>
    </row>
    <row r="97" spans="1:4" ht="18.75">
      <c r="A97" s="76" t="s">
        <v>17</v>
      </c>
      <c r="B97" s="72"/>
      <c r="C97" s="72"/>
      <c r="D97" s="72"/>
    </row>
    <row r="98" ht="18.75">
      <c r="A98" s="49"/>
    </row>
    <row r="99" spans="1:4" ht="15.75">
      <c r="A99" s="71" t="s">
        <v>89</v>
      </c>
      <c r="B99" s="72"/>
      <c r="C99" s="72"/>
      <c r="D99" s="72"/>
    </row>
    <row r="100" ht="15.75">
      <c r="A100" s="6"/>
    </row>
    <row r="101" spans="1:4" ht="15.75">
      <c r="A101" s="7" t="s">
        <v>92</v>
      </c>
      <c r="B101" s="16" t="s">
        <v>90</v>
      </c>
      <c r="C101" s="16" t="s">
        <v>11</v>
      </c>
      <c r="D101" s="16" t="s">
        <v>7</v>
      </c>
    </row>
    <row r="102" spans="1:4" ht="15.75">
      <c r="A102" s="7" t="s">
        <v>8</v>
      </c>
      <c r="B102" s="53" t="s">
        <v>91</v>
      </c>
      <c r="D102" s="16" t="s">
        <v>9</v>
      </c>
    </row>
    <row r="103" spans="1:4" ht="15.75">
      <c r="A103" s="22"/>
      <c r="B103" s="18"/>
      <c r="C103" s="19"/>
      <c r="D103" s="14"/>
    </row>
    <row r="104" spans="1:4" ht="15.75">
      <c r="A104" s="3" t="s">
        <v>114</v>
      </c>
      <c r="B104" s="18"/>
      <c r="C104" s="19"/>
      <c r="D104" s="19"/>
    </row>
    <row r="105" spans="1:4" ht="31.5">
      <c r="A105" s="22" t="s">
        <v>109</v>
      </c>
      <c r="B105" s="18">
        <v>180000</v>
      </c>
      <c r="C105" s="19">
        <v>1172000</v>
      </c>
      <c r="D105" s="19">
        <f>B105+C105</f>
        <v>1352000</v>
      </c>
    </row>
    <row r="106" spans="1:4" ht="15.75">
      <c r="A106" s="22"/>
      <c r="B106" s="18"/>
      <c r="C106" s="19"/>
      <c r="D106" s="19"/>
    </row>
    <row r="107" spans="1:4" ht="15.75">
      <c r="A107" s="20" t="s">
        <v>25</v>
      </c>
      <c r="C107" s="21">
        <f>SUM(C104:C106)</f>
        <v>1172000</v>
      </c>
      <c r="D107" s="20"/>
    </row>
    <row r="108" spans="1:4" ht="15.75">
      <c r="A108" s="22"/>
      <c r="B108" s="18"/>
      <c r="C108" s="19"/>
      <c r="D108" s="19"/>
    </row>
    <row r="109" spans="1:4" ht="15.75">
      <c r="A109" s="7" t="s">
        <v>93</v>
      </c>
      <c r="B109" s="16" t="s">
        <v>90</v>
      </c>
      <c r="C109" s="16" t="s">
        <v>11</v>
      </c>
      <c r="D109" s="16" t="s">
        <v>7</v>
      </c>
    </row>
    <row r="110" spans="1:4" ht="15.75">
      <c r="A110" s="7" t="s">
        <v>8</v>
      </c>
      <c r="B110" s="53" t="s">
        <v>91</v>
      </c>
      <c r="D110" s="16" t="s">
        <v>9</v>
      </c>
    </row>
    <row r="111" spans="1:4" ht="15.75">
      <c r="A111" s="7"/>
      <c r="B111" s="53"/>
      <c r="D111" s="16"/>
    </row>
    <row r="112" spans="1:4" ht="15.75">
      <c r="A112" s="3" t="s">
        <v>94</v>
      </c>
      <c r="B112" s="18">
        <f>D43</f>
        <v>153336542</v>
      </c>
      <c r="C112" s="19">
        <v>1172000</v>
      </c>
      <c r="D112" s="19">
        <f>B112-C112</f>
        <v>152164542</v>
      </c>
    </row>
    <row r="113" spans="1:4" ht="15.75">
      <c r="A113" s="3"/>
      <c r="B113" s="18"/>
      <c r="C113" s="19"/>
      <c r="D113" s="19"/>
    </row>
    <row r="114" spans="1:4" ht="15.75">
      <c r="A114" s="20" t="s">
        <v>58</v>
      </c>
      <c r="C114" s="21">
        <f>SUM(C112:C113)</f>
        <v>1172000</v>
      </c>
      <c r="D114" s="20"/>
    </row>
    <row r="115" spans="1:4" ht="15.75">
      <c r="A115" s="20"/>
      <c r="C115" s="21"/>
      <c r="D115" s="20"/>
    </row>
    <row r="116" spans="1:4" ht="15.75">
      <c r="A116" s="20"/>
      <c r="C116" s="21"/>
      <c r="D116" s="20"/>
    </row>
    <row r="117" spans="1:4" ht="15.75">
      <c r="A117" s="7" t="s">
        <v>95</v>
      </c>
      <c r="B117" s="16" t="s">
        <v>90</v>
      </c>
      <c r="C117" s="16" t="s">
        <v>11</v>
      </c>
      <c r="D117" s="16" t="s">
        <v>7</v>
      </c>
    </row>
    <row r="118" spans="1:4" ht="15.75">
      <c r="A118" s="7" t="s">
        <v>8</v>
      </c>
      <c r="B118" s="53" t="s">
        <v>91</v>
      </c>
      <c r="D118" s="16" t="s">
        <v>9</v>
      </c>
    </row>
    <row r="119" spans="1:4" ht="15.75">
      <c r="A119" s="22"/>
      <c r="B119" s="18"/>
      <c r="C119" s="19"/>
      <c r="D119" s="14"/>
    </row>
    <row r="120" spans="1:4" ht="15.75">
      <c r="A120" s="3" t="s">
        <v>96</v>
      </c>
      <c r="B120" s="18"/>
      <c r="C120" s="19"/>
      <c r="D120" s="14"/>
    </row>
    <row r="121" spans="1:4" ht="15.75">
      <c r="A121" s="22" t="s">
        <v>124</v>
      </c>
      <c r="B121" s="18">
        <f>D81</f>
        <v>126301978</v>
      </c>
      <c r="C121" s="19">
        <v>3300000</v>
      </c>
      <c r="D121" s="19">
        <f>B121+C121</f>
        <v>129601978</v>
      </c>
    </row>
    <row r="122" spans="1:4" ht="31.5">
      <c r="A122" s="22" t="s">
        <v>29</v>
      </c>
      <c r="B122" s="18">
        <f>D83</f>
        <v>86309494</v>
      </c>
      <c r="C122" s="19">
        <v>2000000</v>
      </c>
      <c r="D122" s="19">
        <f>B122+C122</f>
        <v>88309494</v>
      </c>
    </row>
    <row r="123" spans="1:4" ht="15.75">
      <c r="A123" s="22" t="s">
        <v>97</v>
      </c>
      <c r="B123" s="18">
        <f>D86</f>
        <v>476841985</v>
      </c>
      <c r="C123" s="19">
        <v>1922875</v>
      </c>
      <c r="D123" s="19">
        <f>B123+C123</f>
        <v>478764860</v>
      </c>
    </row>
    <row r="124" spans="1:4" ht="15.75">
      <c r="A124" s="22"/>
      <c r="B124" s="18"/>
      <c r="C124" s="19"/>
      <c r="D124" s="19"/>
    </row>
    <row r="125" spans="1:4" ht="15.75">
      <c r="A125" s="3" t="s">
        <v>128</v>
      </c>
      <c r="B125" s="18"/>
      <c r="C125" s="19"/>
      <c r="D125" s="19"/>
    </row>
    <row r="126" spans="1:4" ht="15.75">
      <c r="A126" s="22" t="s">
        <v>129</v>
      </c>
      <c r="B126" s="18">
        <v>0</v>
      </c>
      <c r="C126" s="19">
        <v>6100000</v>
      </c>
      <c r="D126" s="19">
        <f>B126+C126</f>
        <v>6100000</v>
      </c>
    </row>
    <row r="127" spans="1:4" ht="31.5">
      <c r="A127" s="22" t="s">
        <v>162</v>
      </c>
      <c r="B127" s="18">
        <v>7500000</v>
      </c>
      <c r="C127" s="19">
        <v>7500000</v>
      </c>
      <c r="D127" s="19">
        <f>B127+C127</f>
        <v>15000000</v>
      </c>
    </row>
    <row r="128" spans="1:4" ht="15.75">
      <c r="A128" s="22"/>
      <c r="B128" s="18"/>
      <c r="C128" s="19"/>
      <c r="D128" s="19"/>
    </row>
    <row r="129" spans="1:4" ht="15.75">
      <c r="A129" s="20" t="s">
        <v>25</v>
      </c>
      <c r="C129" s="21">
        <f>SUM(C121:C128)</f>
        <v>20822875</v>
      </c>
      <c r="D129" s="20"/>
    </row>
    <row r="130" spans="1:4" ht="15.75">
      <c r="A130" s="22"/>
      <c r="B130" s="18"/>
      <c r="C130" s="19"/>
      <c r="D130" s="19"/>
    </row>
    <row r="131" spans="1:4" ht="15.75">
      <c r="A131" s="22"/>
      <c r="B131" s="18"/>
      <c r="C131" s="19"/>
      <c r="D131" s="19"/>
    </row>
    <row r="132" spans="1:4" ht="15.75">
      <c r="A132" s="7" t="s">
        <v>98</v>
      </c>
      <c r="B132" s="16" t="s">
        <v>90</v>
      </c>
      <c r="C132" s="16" t="s">
        <v>11</v>
      </c>
      <c r="D132" s="16" t="s">
        <v>7</v>
      </c>
    </row>
    <row r="133" spans="1:4" ht="15.75" customHeight="1">
      <c r="A133" s="7" t="s">
        <v>8</v>
      </c>
      <c r="B133" s="53" t="s">
        <v>91</v>
      </c>
      <c r="D133" s="16" t="s">
        <v>9</v>
      </c>
    </row>
    <row r="134" spans="1:4" ht="15.75" customHeight="1">
      <c r="A134" s="7"/>
      <c r="B134" s="53"/>
      <c r="D134" s="16"/>
    </row>
    <row r="135" spans="1:4" ht="15.75">
      <c r="A135" s="3" t="s">
        <v>125</v>
      </c>
      <c r="B135" s="18"/>
      <c r="C135" s="19"/>
      <c r="D135" s="19"/>
    </row>
    <row r="136" spans="1:4" ht="15.75">
      <c r="A136" s="22" t="s">
        <v>126</v>
      </c>
      <c r="B136" s="18">
        <v>14400000</v>
      </c>
      <c r="C136" s="19">
        <v>3300000</v>
      </c>
      <c r="D136" s="19">
        <f>B136-C136</f>
        <v>11100000</v>
      </c>
    </row>
    <row r="137" spans="1:4" ht="15.75">
      <c r="A137" s="22"/>
      <c r="B137" s="18"/>
      <c r="C137" s="19"/>
      <c r="D137" s="19"/>
    </row>
    <row r="138" spans="1:4" ht="15.75">
      <c r="A138" s="3" t="s">
        <v>128</v>
      </c>
      <c r="B138" s="18"/>
      <c r="C138" s="19"/>
      <c r="D138" s="19"/>
    </row>
    <row r="139" spans="1:4" ht="15.75">
      <c r="A139" s="22" t="s">
        <v>127</v>
      </c>
      <c r="B139" s="18">
        <v>240000000</v>
      </c>
      <c r="C139" s="19">
        <v>6100000</v>
      </c>
      <c r="D139" s="19">
        <f>B139-C139</f>
        <v>233900000</v>
      </c>
    </row>
    <row r="140" spans="1:4" ht="15.75">
      <c r="A140" s="22"/>
      <c r="B140" s="18"/>
      <c r="C140" s="19"/>
      <c r="D140" s="19"/>
    </row>
    <row r="141" spans="1:4" ht="15.75">
      <c r="A141" s="3" t="s">
        <v>132</v>
      </c>
      <c r="B141" s="18"/>
      <c r="C141" s="19"/>
      <c r="D141" s="19"/>
    </row>
    <row r="142" spans="1:4" ht="31.5">
      <c r="A142" s="22" t="s">
        <v>133</v>
      </c>
      <c r="B142" s="18">
        <v>2853000</v>
      </c>
      <c r="C142" s="19">
        <v>2000000</v>
      </c>
      <c r="D142" s="19">
        <f>B142-C142</f>
        <v>853000</v>
      </c>
    </row>
    <row r="143" spans="1:4" ht="31.5">
      <c r="A143" s="22" t="s">
        <v>134</v>
      </c>
      <c r="B143" s="18">
        <v>4000000</v>
      </c>
      <c r="C143" s="19">
        <v>1922875</v>
      </c>
      <c r="D143" s="19">
        <f>B143-C143</f>
        <v>2077125</v>
      </c>
    </row>
    <row r="144" spans="1:4" ht="15.75">
      <c r="A144" s="22"/>
      <c r="B144" s="18"/>
      <c r="C144" s="19"/>
      <c r="D144" s="19"/>
    </row>
    <row r="145" spans="1:4" ht="15.75">
      <c r="A145" s="70" t="s">
        <v>163</v>
      </c>
      <c r="B145" s="18"/>
      <c r="C145" s="19"/>
      <c r="D145" s="19"/>
    </row>
    <row r="146" spans="1:4" ht="15.75">
      <c r="A146" s="22" t="s">
        <v>97</v>
      </c>
      <c r="B146" s="18">
        <f>D123</f>
        <v>478764860</v>
      </c>
      <c r="C146" s="19">
        <v>7500000</v>
      </c>
      <c r="D146" s="19">
        <f>B146-C146</f>
        <v>471264860</v>
      </c>
    </row>
    <row r="147" spans="1:4" ht="15.75">
      <c r="A147" s="7"/>
      <c r="B147" s="53"/>
      <c r="D147" s="16"/>
    </row>
    <row r="148" spans="1:4" ht="15.75">
      <c r="A148" s="20" t="s">
        <v>58</v>
      </c>
      <c r="C148" s="21">
        <f>SUM(C135:C147)</f>
        <v>20822875</v>
      </c>
      <c r="D148" s="20"/>
    </row>
    <row r="149" spans="1:4" ht="15.75">
      <c r="A149" s="48"/>
      <c r="B149" s="48"/>
      <c r="C149" s="48"/>
      <c r="D149" s="48"/>
    </row>
    <row r="150" spans="1:4" ht="15.75">
      <c r="A150" s="2"/>
      <c r="B150" s="2"/>
      <c r="C150" s="2"/>
      <c r="D150" s="2"/>
    </row>
    <row r="151" spans="1:4" ht="15.75">
      <c r="A151" s="77" t="s">
        <v>18</v>
      </c>
      <c r="B151" s="77"/>
      <c r="C151" s="77"/>
      <c r="D151" s="77"/>
    </row>
    <row r="152" spans="1:4" ht="15.75">
      <c r="A152" s="54"/>
      <c r="B152" s="54"/>
      <c r="C152" s="54"/>
      <c r="D152" s="54"/>
    </row>
    <row r="153" spans="1:4" ht="15.75">
      <c r="A153" s="78" t="s">
        <v>136</v>
      </c>
      <c r="B153" s="78"/>
      <c r="C153" s="78"/>
      <c r="D153" s="78"/>
    </row>
    <row r="154" spans="1:4" ht="15.75">
      <c r="A154" s="54"/>
      <c r="B154" s="54"/>
      <c r="C154" s="54"/>
      <c r="D154" s="54"/>
    </row>
    <row r="155" spans="1:4" ht="15.75">
      <c r="A155" s="77" t="s">
        <v>107</v>
      </c>
      <c r="B155" s="77"/>
      <c r="C155" s="77"/>
      <c r="D155" s="77"/>
    </row>
    <row r="156" ht="15.75">
      <c r="A156" s="3"/>
    </row>
    <row r="157" spans="1:4" ht="15.75">
      <c r="A157" s="71" t="s">
        <v>115</v>
      </c>
      <c r="B157" s="71"/>
      <c r="C157" s="71"/>
      <c r="D157" s="71"/>
    </row>
    <row r="158" ht="15.75">
      <c r="A158" s="3"/>
    </row>
    <row r="159" ht="15.75">
      <c r="A159" s="3" t="s">
        <v>116</v>
      </c>
    </row>
    <row r="160" ht="15.75">
      <c r="A160" s="3" t="s">
        <v>16</v>
      </c>
    </row>
    <row r="161" ht="15.75">
      <c r="A161" s="3"/>
    </row>
    <row r="162" spans="1:3" ht="15.75">
      <c r="A162" s="4" t="s">
        <v>19</v>
      </c>
      <c r="B162" s="4"/>
      <c r="C162" s="4" t="s">
        <v>28</v>
      </c>
    </row>
    <row r="163" spans="1:3" ht="15.75">
      <c r="A163" s="4" t="s">
        <v>26</v>
      </c>
      <c r="B163" s="4"/>
      <c r="C163" s="4" t="s">
        <v>27</v>
      </c>
    </row>
  </sheetData>
  <sheetProtection/>
  <mergeCells count="17">
    <mergeCell ref="A12:D12"/>
    <mergeCell ref="A14:D14"/>
    <mergeCell ref="A97:D97"/>
    <mergeCell ref="A155:D155"/>
    <mergeCell ref="A153:D153"/>
    <mergeCell ref="A99:D99"/>
    <mergeCell ref="A151:D151"/>
    <mergeCell ref="A157:D157"/>
    <mergeCell ref="A56:D56"/>
    <mergeCell ref="A1:D1"/>
    <mergeCell ref="A2:D2"/>
    <mergeCell ref="A4:D4"/>
    <mergeCell ref="A6:D6"/>
    <mergeCell ref="A49:D49"/>
    <mergeCell ref="A20:D20"/>
    <mergeCell ref="A7:D7"/>
    <mergeCell ref="A10:D10"/>
  </mergeCells>
  <printOptions/>
  <pageMargins left="0.75" right="0.75" top="1" bottom="1" header="0.5" footer="0.5"/>
  <pageSetup horizontalDpi="300" verticalDpi="300" orientation="portrait" paperSize="9" scale="79" r:id="rId1"/>
  <rowBreaks count="3" manualBreakCount="3">
    <brk id="45" max="3" man="1"/>
    <brk id="96" max="3" man="1"/>
    <brk id="14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43"/>
  <sheetViews>
    <sheetView zoomScalePageLayoutView="0" workbookViewId="0" topLeftCell="A1">
      <selection activeCell="B16" sqref="B16"/>
    </sheetView>
  </sheetViews>
  <sheetFormatPr defaultColWidth="9.00390625" defaultRowHeight="12.75"/>
  <cols>
    <col min="1" max="1" width="33.875" style="0" customWidth="1"/>
    <col min="2" max="3" width="14.625" style="0" customWidth="1"/>
    <col min="4" max="4" width="17.125" style="0" customWidth="1"/>
  </cols>
  <sheetData>
    <row r="1" spans="1:4" ht="18" customHeight="1">
      <c r="A1" s="25"/>
      <c r="B1" s="25"/>
      <c r="C1" s="79" t="s">
        <v>135</v>
      </c>
      <c r="D1" s="79"/>
    </row>
    <row r="2" spans="1:4" ht="18" customHeight="1">
      <c r="A2" s="25"/>
      <c r="B2" s="25"/>
      <c r="C2" s="26"/>
      <c r="D2" s="26"/>
    </row>
    <row r="3" spans="1:4" ht="18" customHeight="1">
      <c r="A3" s="80" t="s">
        <v>30</v>
      </c>
      <c r="B3" s="80"/>
      <c r="C3" s="80"/>
      <c r="D3" s="80"/>
    </row>
    <row r="4" spans="1:4" ht="18" customHeight="1">
      <c r="A4" s="27"/>
      <c r="B4" s="27"/>
      <c r="C4" s="27"/>
      <c r="D4" s="27"/>
    </row>
    <row r="5" spans="1:4" ht="18" customHeight="1">
      <c r="A5" s="28" t="s">
        <v>31</v>
      </c>
      <c r="B5" s="29" t="s">
        <v>32</v>
      </c>
      <c r="C5" s="29" t="s">
        <v>33</v>
      </c>
      <c r="D5" s="29" t="s">
        <v>34</v>
      </c>
    </row>
    <row r="6" spans="1:4" ht="18" customHeight="1">
      <c r="A6" s="30" t="s">
        <v>35</v>
      </c>
      <c r="B6" s="31">
        <f>C6+D6</f>
        <v>233900</v>
      </c>
      <c r="C6" s="32">
        <v>233900</v>
      </c>
      <c r="D6" s="32"/>
    </row>
    <row r="7" spans="1:4" ht="18" customHeight="1">
      <c r="A7" s="30" t="s">
        <v>36</v>
      </c>
      <c r="B7" s="31">
        <f aca="true" t="shared" si="0" ref="B7:B24">C7+D7</f>
        <v>205975</v>
      </c>
      <c r="C7" s="32">
        <v>40000</v>
      </c>
      <c r="D7" s="32">
        <v>165975</v>
      </c>
    </row>
    <row r="8" spans="1:4" ht="18" customHeight="1">
      <c r="A8" s="30" t="s">
        <v>37</v>
      </c>
      <c r="B8" s="31">
        <f t="shared" si="0"/>
        <v>268832</v>
      </c>
      <c r="C8" s="32">
        <v>48118</v>
      </c>
      <c r="D8" s="32">
        <v>220714</v>
      </c>
    </row>
    <row r="9" spans="1:4" ht="18" customHeight="1">
      <c r="A9" s="33" t="s">
        <v>38</v>
      </c>
      <c r="B9" s="31">
        <f t="shared" si="0"/>
        <v>132626</v>
      </c>
      <c r="C9" s="34">
        <v>20000</v>
      </c>
      <c r="D9" s="34">
        <v>112626</v>
      </c>
    </row>
    <row r="10" spans="1:4" ht="18" customHeight="1">
      <c r="A10" s="35" t="s">
        <v>39</v>
      </c>
      <c r="B10" s="31">
        <f t="shared" si="0"/>
        <v>528</v>
      </c>
      <c r="C10" s="32">
        <v>528</v>
      </c>
      <c r="D10" s="32"/>
    </row>
    <row r="11" spans="1:4" ht="18" customHeight="1">
      <c r="A11" s="35" t="s">
        <v>40</v>
      </c>
      <c r="B11" s="31">
        <f t="shared" si="0"/>
        <v>9720</v>
      </c>
      <c r="C11" s="32">
        <v>3359</v>
      </c>
      <c r="D11" s="32">
        <v>6361</v>
      </c>
    </row>
    <row r="12" spans="1:4" ht="18" customHeight="1">
      <c r="A12" s="35" t="s">
        <v>41</v>
      </c>
      <c r="B12" s="31">
        <f t="shared" si="0"/>
        <v>15000</v>
      </c>
      <c r="C12" s="32">
        <v>15000</v>
      </c>
      <c r="D12" s="32"/>
    </row>
    <row r="13" spans="1:4" ht="35.25" customHeight="1">
      <c r="A13" s="35" t="s">
        <v>42</v>
      </c>
      <c r="B13" s="31">
        <f t="shared" si="0"/>
        <v>6000</v>
      </c>
      <c r="C13" s="32">
        <v>6000</v>
      </c>
      <c r="D13" s="32"/>
    </row>
    <row r="14" spans="1:4" ht="35.25" customHeight="1">
      <c r="A14" s="35" t="s">
        <v>43</v>
      </c>
      <c r="B14" s="31">
        <f t="shared" si="0"/>
        <v>32000</v>
      </c>
      <c r="C14" s="32">
        <v>32000</v>
      </c>
      <c r="D14" s="32"/>
    </row>
    <row r="15" spans="1:4" ht="35.25" customHeight="1">
      <c r="A15" s="35" t="s">
        <v>44</v>
      </c>
      <c r="B15" s="31">
        <f t="shared" si="0"/>
        <v>10000</v>
      </c>
      <c r="C15" s="32">
        <v>6000</v>
      </c>
      <c r="D15" s="32">
        <v>4000</v>
      </c>
    </row>
    <row r="16" spans="1:4" ht="35.25" customHeight="1">
      <c r="A16" s="35" t="s">
        <v>45</v>
      </c>
      <c r="B16" s="31">
        <f t="shared" si="0"/>
        <v>15000</v>
      </c>
      <c r="C16" s="32">
        <v>15000</v>
      </c>
      <c r="D16" s="32"/>
    </row>
    <row r="17" spans="1:4" ht="35.25" customHeight="1">
      <c r="A17" s="35" t="s">
        <v>59</v>
      </c>
      <c r="B17" s="31">
        <f t="shared" si="0"/>
        <v>8317</v>
      </c>
      <c r="C17" s="32">
        <v>2079</v>
      </c>
      <c r="D17" s="32">
        <v>6238</v>
      </c>
    </row>
    <row r="18" spans="1:4" ht="35.25" customHeight="1">
      <c r="A18" s="35" t="s">
        <v>65</v>
      </c>
      <c r="B18" s="31">
        <f t="shared" si="0"/>
        <v>31930</v>
      </c>
      <c r="C18" s="32">
        <v>11930</v>
      </c>
      <c r="D18" s="32">
        <v>20000</v>
      </c>
    </row>
    <row r="19" spans="1:4" ht="35.25" customHeight="1">
      <c r="A19" s="35" t="s">
        <v>66</v>
      </c>
      <c r="B19" s="31">
        <f t="shared" si="0"/>
        <v>8454</v>
      </c>
      <c r="C19" s="32">
        <v>2113</v>
      </c>
      <c r="D19" s="32">
        <v>6341</v>
      </c>
    </row>
    <row r="20" spans="1:4" ht="35.25" customHeight="1">
      <c r="A20" s="35" t="s">
        <v>67</v>
      </c>
      <c r="B20" s="31">
        <f t="shared" si="0"/>
        <v>1490</v>
      </c>
      <c r="C20" s="32">
        <v>372</v>
      </c>
      <c r="D20" s="32">
        <v>1118</v>
      </c>
    </row>
    <row r="21" spans="1:4" ht="35.25" customHeight="1">
      <c r="A21" s="35" t="s">
        <v>68</v>
      </c>
      <c r="B21" s="31">
        <f t="shared" si="0"/>
        <v>27166</v>
      </c>
      <c r="C21" s="32">
        <v>7166</v>
      </c>
      <c r="D21" s="32">
        <v>20000</v>
      </c>
    </row>
    <row r="22" spans="1:4" ht="35.25" customHeight="1">
      <c r="A22" s="35" t="s">
        <v>111</v>
      </c>
      <c r="B22" s="31">
        <f t="shared" si="0"/>
        <v>23312</v>
      </c>
      <c r="C22" s="32">
        <v>4662</v>
      </c>
      <c r="D22" s="32">
        <v>18650</v>
      </c>
    </row>
    <row r="23" spans="1:4" ht="35.25" customHeight="1">
      <c r="A23" s="35" t="s">
        <v>130</v>
      </c>
      <c r="B23" s="31">
        <f t="shared" si="0"/>
        <v>5880</v>
      </c>
      <c r="C23" s="32">
        <v>5880</v>
      </c>
      <c r="D23" s="32"/>
    </row>
    <row r="24" spans="1:4" ht="18" customHeight="1">
      <c r="A24" s="36" t="s">
        <v>46</v>
      </c>
      <c r="B24" s="37">
        <f t="shared" si="0"/>
        <v>1036130</v>
      </c>
      <c r="C24" s="38">
        <f>SUM(C6:C23)</f>
        <v>454107</v>
      </c>
      <c r="D24" s="38">
        <f>SUM(D6:D22)</f>
        <v>582023</v>
      </c>
    </row>
    <row r="25" spans="1:4" ht="18" customHeight="1">
      <c r="A25" s="36"/>
      <c r="B25" s="39"/>
      <c r="C25" s="39"/>
      <c r="D25" s="39" t="s">
        <v>15</v>
      </c>
    </row>
    <row r="26" spans="1:4" ht="18" customHeight="1">
      <c r="A26" s="40" t="s">
        <v>47</v>
      </c>
      <c r="B26" s="41" t="s">
        <v>32</v>
      </c>
      <c r="C26" s="41" t="s">
        <v>33</v>
      </c>
      <c r="D26" s="41" t="s">
        <v>34</v>
      </c>
    </row>
    <row r="27" spans="1:4" ht="18" customHeight="1">
      <c r="A27" s="35" t="s">
        <v>48</v>
      </c>
      <c r="B27" s="32">
        <f>C27+D27</f>
        <v>33510</v>
      </c>
      <c r="C27" s="32">
        <v>33510</v>
      </c>
      <c r="D27" s="32"/>
    </row>
    <row r="28" spans="1:4" ht="18" customHeight="1">
      <c r="A28" s="35" t="s">
        <v>49</v>
      </c>
      <c r="B28" s="32">
        <f aca="true" t="shared" si="1" ref="B28:B38">C28+D28</f>
        <v>10000</v>
      </c>
      <c r="C28" s="32">
        <v>10000</v>
      </c>
      <c r="D28" s="32"/>
    </row>
    <row r="29" spans="1:4" ht="18" customHeight="1">
      <c r="A29" s="35" t="s">
        <v>50</v>
      </c>
      <c r="B29" s="32">
        <f t="shared" si="1"/>
        <v>11100</v>
      </c>
      <c r="C29" s="32">
        <v>11100</v>
      </c>
      <c r="D29" s="32"/>
    </row>
    <row r="30" spans="1:4" ht="36" customHeight="1">
      <c r="A30" s="35" t="s">
        <v>51</v>
      </c>
      <c r="B30" s="32">
        <f t="shared" si="1"/>
        <v>22671</v>
      </c>
      <c r="C30" s="32">
        <v>12671</v>
      </c>
      <c r="D30" s="32">
        <v>10000</v>
      </c>
    </row>
    <row r="31" spans="1:4" ht="36" customHeight="1">
      <c r="A31" s="42" t="s">
        <v>52</v>
      </c>
      <c r="B31" s="32">
        <f t="shared" si="1"/>
        <v>18098</v>
      </c>
      <c r="C31" s="32">
        <v>12526</v>
      </c>
      <c r="D31" s="32">
        <v>5572</v>
      </c>
    </row>
    <row r="32" spans="1:4" ht="36" customHeight="1">
      <c r="A32" s="42" t="s">
        <v>63</v>
      </c>
      <c r="B32" s="32">
        <f t="shared" si="1"/>
        <v>7387</v>
      </c>
      <c r="C32" s="32">
        <v>3693</v>
      </c>
      <c r="D32" s="32">
        <v>3694</v>
      </c>
    </row>
    <row r="33" spans="1:4" ht="36" customHeight="1">
      <c r="A33" s="42" t="s">
        <v>64</v>
      </c>
      <c r="B33" s="32">
        <f t="shared" si="1"/>
        <v>20698</v>
      </c>
      <c r="C33" s="32">
        <v>10698</v>
      </c>
      <c r="D33" s="32">
        <v>10000</v>
      </c>
    </row>
    <row r="34" spans="1:4" ht="36" customHeight="1">
      <c r="A34" s="42" t="s">
        <v>60</v>
      </c>
      <c r="B34" s="32">
        <f t="shared" si="1"/>
        <v>9520</v>
      </c>
      <c r="C34" s="32">
        <v>9520</v>
      </c>
      <c r="D34" s="32"/>
    </row>
    <row r="35" spans="1:4" ht="40.5" customHeight="1">
      <c r="A35" s="42" t="s">
        <v>61</v>
      </c>
      <c r="B35" s="32">
        <f t="shared" si="1"/>
        <v>28500</v>
      </c>
      <c r="C35" s="32">
        <v>11400</v>
      </c>
      <c r="D35" s="32">
        <v>17100</v>
      </c>
    </row>
    <row r="36" spans="1:4" ht="21" customHeight="1">
      <c r="A36" s="42" t="s">
        <v>62</v>
      </c>
      <c r="B36" s="32">
        <f t="shared" si="1"/>
        <v>32931</v>
      </c>
      <c r="C36" s="32">
        <v>12931</v>
      </c>
      <c r="D36" s="32">
        <v>20000</v>
      </c>
    </row>
    <row r="37" spans="1:4" ht="38.25" customHeight="1">
      <c r="A37" s="42" t="s">
        <v>106</v>
      </c>
      <c r="B37" s="32">
        <f t="shared" si="1"/>
        <v>44405</v>
      </c>
      <c r="C37" s="32">
        <v>4440</v>
      </c>
      <c r="D37" s="32">
        <v>39965</v>
      </c>
    </row>
    <row r="38" spans="1:4" ht="18" customHeight="1">
      <c r="A38" s="43" t="s">
        <v>46</v>
      </c>
      <c r="B38" s="38">
        <f t="shared" si="1"/>
        <v>238820</v>
      </c>
      <c r="C38" s="38">
        <f>SUM(C27:C37)</f>
        <v>132489</v>
      </c>
      <c r="D38" s="38">
        <f>SUM(D27:D37)</f>
        <v>106331</v>
      </c>
    </row>
    <row r="39" spans="1:4" ht="18" customHeight="1">
      <c r="A39" s="44"/>
      <c r="B39" s="44"/>
      <c r="C39" s="44"/>
      <c r="D39" s="44"/>
    </row>
    <row r="40" spans="1:4" ht="18" customHeight="1">
      <c r="A40" s="45" t="s">
        <v>53</v>
      </c>
      <c r="B40" s="25"/>
      <c r="C40" s="25"/>
      <c r="D40" s="25"/>
    </row>
    <row r="41" spans="1:4" ht="18" customHeight="1">
      <c r="A41" s="81" t="s">
        <v>54</v>
      </c>
      <c r="B41" s="81"/>
      <c r="C41" s="46">
        <v>3385</v>
      </c>
      <c r="D41" s="25"/>
    </row>
    <row r="42" spans="1:4" ht="18" customHeight="1">
      <c r="A42" s="81" t="s">
        <v>55</v>
      </c>
      <c r="B42" s="81"/>
      <c r="C42" s="46">
        <v>13880</v>
      </c>
      <c r="D42" s="25"/>
    </row>
    <row r="43" spans="1:4" ht="18" customHeight="1">
      <c r="A43" s="45" t="s">
        <v>56</v>
      </c>
      <c r="B43" s="25"/>
      <c r="C43" s="47">
        <f>SUM(C41:C42)</f>
        <v>17265</v>
      </c>
      <c r="D43" s="25"/>
    </row>
  </sheetData>
  <sheetProtection/>
  <mergeCells count="4">
    <mergeCell ref="C1:D1"/>
    <mergeCell ref="A3:D3"/>
    <mergeCell ref="A41:B41"/>
    <mergeCell ref="A42:B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3"/>
  <sheetViews>
    <sheetView zoomScalePageLayoutView="0" workbookViewId="0" topLeftCell="A1">
      <selection activeCell="P1" sqref="P1:S1"/>
    </sheetView>
  </sheetViews>
  <sheetFormatPr defaultColWidth="9.00390625" defaultRowHeight="12.75"/>
  <cols>
    <col min="1" max="1" width="16.625" style="0" customWidth="1"/>
    <col min="2" max="13" width="6.125" style="0" customWidth="1"/>
    <col min="14" max="14" width="7.375" style="0" customWidth="1"/>
    <col min="15" max="15" width="7.00390625" style="0" customWidth="1"/>
    <col min="16" max="16" width="7.125" style="0" customWidth="1"/>
    <col min="17" max="18" width="7.00390625" style="0" customWidth="1"/>
    <col min="19" max="19" width="7.375" style="0" customWidth="1"/>
  </cols>
  <sheetData>
    <row r="1" spans="16:19" ht="15">
      <c r="P1" s="88" t="s">
        <v>161</v>
      </c>
      <c r="Q1" s="88"/>
      <c r="R1" s="88"/>
      <c r="S1" s="88"/>
    </row>
    <row r="2" spans="1:19" ht="14.25">
      <c r="A2" s="87" t="s">
        <v>160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4" spans="1:19" ht="27" customHeight="1">
      <c r="A4" s="56"/>
      <c r="B4" s="93" t="s">
        <v>137</v>
      </c>
      <c r="C4" s="94"/>
      <c r="D4" s="94"/>
      <c r="E4" s="95"/>
      <c r="F4" s="93" t="s">
        <v>138</v>
      </c>
      <c r="G4" s="94"/>
      <c r="H4" s="94"/>
      <c r="I4" s="95"/>
      <c r="J4" s="93" t="s">
        <v>139</v>
      </c>
      <c r="K4" s="94"/>
      <c r="L4" s="94"/>
      <c r="M4" s="95"/>
      <c r="N4" s="96" t="s">
        <v>140</v>
      </c>
      <c r="O4" s="96"/>
      <c r="P4" s="96"/>
      <c r="Q4" s="96"/>
      <c r="R4" s="96"/>
      <c r="S4" s="96"/>
    </row>
    <row r="5" spans="1:19" ht="15">
      <c r="A5" s="57" t="s">
        <v>141</v>
      </c>
      <c r="B5" s="82">
        <v>39814</v>
      </c>
      <c r="C5" s="83"/>
      <c r="D5" s="82">
        <v>40178</v>
      </c>
      <c r="E5" s="83"/>
      <c r="F5" s="82">
        <v>39814</v>
      </c>
      <c r="G5" s="83"/>
      <c r="H5" s="82">
        <v>40178</v>
      </c>
      <c r="I5" s="83"/>
      <c r="J5" s="82">
        <v>39814</v>
      </c>
      <c r="K5" s="83"/>
      <c r="L5" s="82">
        <v>40178</v>
      </c>
      <c r="M5" s="83"/>
      <c r="N5" s="82">
        <v>39814</v>
      </c>
      <c r="O5" s="92"/>
      <c r="P5" s="83"/>
      <c r="Q5" s="84">
        <v>40178</v>
      </c>
      <c r="R5" s="84"/>
      <c r="S5" s="84"/>
    </row>
    <row r="6" spans="1:19" ht="29.25" customHeight="1">
      <c r="A6" s="58"/>
      <c r="B6" s="59" t="s">
        <v>142</v>
      </c>
      <c r="C6" s="59" t="s">
        <v>143</v>
      </c>
      <c r="D6" s="59" t="s">
        <v>142</v>
      </c>
      <c r="E6" s="59" t="s">
        <v>143</v>
      </c>
      <c r="F6" s="59" t="s">
        <v>142</v>
      </c>
      <c r="G6" s="59" t="s">
        <v>143</v>
      </c>
      <c r="H6" s="59" t="s">
        <v>142</v>
      </c>
      <c r="I6" s="59" t="s">
        <v>143</v>
      </c>
      <c r="J6" s="59" t="s">
        <v>142</v>
      </c>
      <c r="K6" s="59" t="s">
        <v>143</v>
      </c>
      <c r="L6" s="59" t="s">
        <v>142</v>
      </c>
      <c r="M6" s="59" t="s">
        <v>143</v>
      </c>
      <c r="N6" s="59" t="s">
        <v>142</v>
      </c>
      <c r="O6" s="59" t="s">
        <v>143</v>
      </c>
      <c r="P6" s="60" t="s">
        <v>144</v>
      </c>
      <c r="Q6" s="59" t="s">
        <v>142</v>
      </c>
      <c r="R6" s="59" t="s">
        <v>143</v>
      </c>
      <c r="S6" s="61" t="s">
        <v>144</v>
      </c>
    </row>
    <row r="7" spans="1:19" ht="21" customHeight="1">
      <c r="A7" s="90" t="s">
        <v>145</v>
      </c>
      <c r="B7" s="59">
        <v>32</v>
      </c>
      <c r="C7" s="59">
        <v>26</v>
      </c>
      <c r="D7" s="56">
        <v>32</v>
      </c>
      <c r="E7" s="56">
        <v>17</v>
      </c>
      <c r="F7" s="56"/>
      <c r="G7" s="56">
        <v>2</v>
      </c>
      <c r="H7" s="56"/>
      <c r="I7" s="56"/>
      <c r="J7" s="56"/>
      <c r="K7" s="56"/>
      <c r="L7" s="56"/>
      <c r="M7" s="56"/>
      <c r="N7" s="56">
        <v>32</v>
      </c>
      <c r="O7" s="56">
        <v>28</v>
      </c>
      <c r="P7" s="62">
        <v>60</v>
      </c>
      <c r="Q7" s="56">
        <v>32</v>
      </c>
      <c r="R7" s="56">
        <v>17</v>
      </c>
      <c r="S7" s="61">
        <v>49</v>
      </c>
    </row>
    <row r="8" spans="1:19" ht="21" customHeight="1">
      <c r="A8" s="91"/>
      <c r="B8" s="59"/>
      <c r="C8" s="59"/>
      <c r="D8" s="56"/>
      <c r="E8" s="56"/>
      <c r="F8" s="56"/>
      <c r="G8" s="56">
        <v>1</v>
      </c>
      <c r="H8" s="56"/>
      <c r="I8" s="56"/>
      <c r="J8" s="56"/>
      <c r="K8" s="56"/>
      <c r="L8" s="56"/>
      <c r="M8" s="56"/>
      <c r="N8" s="56">
        <v>32</v>
      </c>
      <c r="O8" s="56">
        <v>27</v>
      </c>
      <c r="P8" s="62">
        <v>59</v>
      </c>
      <c r="Q8" s="56">
        <v>32</v>
      </c>
      <c r="R8" s="56">
        <v>17</v>
      </c>
      <c r="S8" s="61">
        <v>49</v>
      </c>
    </row>
    <row r="9" spans="1:19" ht="21" customHeight="1">
      <c r="A9" s="89" t="s">
        <v>146</v>
      </c>
      <c r="B9" s="59">
        <v>96</v>
      </c>
      <c r="C9" s="59">
        <v>30</v>
      </c>
      <c r="D9" s="56">
        <v>86</v>
      </c>
      <c r="E9" s="56">
        <v>35</v>
      </c>
      <c r="F9" s="56">
        <v>8</v>
      </c>
      <c r="G9" s="56">
        <v>6</v>
      </c>
      <c r="H9" s="56">
        <v>7</v>
      </c>
      <c r="I9" s="56">
        <v>9</v>
      </c>
      <c r="J9" s="56">
        <v>2</v>
      </c>
      <c r="K9" s="56"/>
      <c r="L9" s="56">
        <v>1</v>
      </c>
      <c r="M9" s="56"/>
      <c r="N9" s="56">
        <v>104</v>
      </c>
      <c r="O9" s="56">
        <v>36</v>
      </c>
      <c r="P9" s="62">
        <v>140</v>
      </c>
      <c r="Q9" s="56">
        <v>93</v>
      </c>
      <c r="R9" s="56">
        <v>44</v>
      </c>
      <c r="S9" s="61">
        <v>137</v>
      </c>
    </row>
    <row r="10" spans="1:19" ht="21" customHeight="1">
      <c r="A10" s="89"/>
      <c r="B10" s="59"/>
      <c r="C10" s="59"/>
      <c r="D10" s="56"/>
      <c r="E10" s="56"/>
      <c r="F10" s="56">
        <v>5.22</v>
      </c>
      <c r="G10" s="56">
        <v>4</v>
      </c>
      <c r="H10" s="56">
        <v>4.72</v>
      </c>
      <c r="I10" s="56">
        <v>6</v>
      </c>
      <c r="J10" s="56">
        <v>1.5</v>
      </c>
      <c r="K10" s="56"/>
      <c r="L10" s="56">
        <v>0.5</v>
      </c>
      <c r="M10" s="56"/>
      <c r="N10" s="64">
        <v>101.22</v>
      </c>
      <c r="O10" s="56">
        <v>34</v>
      </c>
      <c r="P10" s="65">
        <v>135.22</v>
      </c>
      <c r="Q10" s="64">
        <v>90.72</v>
      </c>
      <c r="R10" s="56">
        <v>41</v>
      </c>
      <c r="S10" s="65">
        <v>131.72</v>
      </c>
    </row>
    <row r="11" spans="1:19" ht="21" customHeight="1">
      <c r="A11" s="89" t="s">
        <v>147</v>
      </c>
      <c r="B11" s="59">
        <v>27</v>
      </c>
      <c r="C11" s="59">
        <v>6</v>
      </c>
      <c r="D11" s="56">
        <v>27</v>
      </c>
      <c r="E11" s="56">
        <v>5</v>
      </c>
      <c r="F11" s="56">
        <v>3</v>
      </c>
      <c r="G11" s="56">
        <v>2</v>
      </c>
      <c r="H11" s="56">
        <v>3</v>
      </c>
      <c r="I11" s="56"/>
      <c r="J11" s="56"/>
      <c r="K11" s="56"/>
      <c r="L11" s="56"/>
      <c r="M11" s="56"/>
      <c r="N11" s="56">
        <v>30</v>
      </c>
      <c r="O11" s="56">
        <v>8</v>
      </c>
      <c r="P11" s="62">
        <v>38</v>
      </c>
      <c r="Q11" s="56">
        <v>30</v>
      </c>
      <c r="R11" s="56">
        <v>5</v>
      </c>
      <c r="S11" s="61">
        <v>35</v>
      </c>
    </row>
    <row r="12" spans="1:19" ht="21" customHeight="1">
      <c r="A12" s="89"/>
      <c r="B12" s="59"/>
      <c r="C12" s="59"/>
      <c r="D12" s="56"/>
      <c r="E12" s="56"/>
      <c r="F12" s="56">
        <v>2.5</v>
      </c>
      <c r="G12" s="56">
        <v>1.5</v>
      </c>
      <c r="H12" s="56">
        <v>2.5</v>
      </c>
      <c r="I12" s="56"/>
      <c r="J12" s="56"/>
      <c r="K12" s="56"/>
      <c r="L12" s="56"/>
      <c r="M12" s="56"/>
      <c r="N12" s="56">
        <v>29.5</v>
      </c>
      <c r="O12" s="56">
        <v>7.5</v>
      </c>
      <c r="P12" s="62">
        <v>37</v>
      </c>
      <c r="Q12" s="56">
        <v>29.5</v>
      </c>
      <c r="R12" s="56">
        <v>5</v>
      </c>
      <c r="S12" s="61">
        <v>34.5</v>
      </c>
    </row>
    <row r="13" spans="1:19" ht="21" customHeight="1">
      <c r="A13" s="89" t="s">
        <v>148</v>
      </c>
      <c r="B13" s="59">
        <v>24</v>
      </c>
      <c r="C13" s="59">
        <v>8</v>
      </c>
      <c r="D13" s="56">
        <v>24</v>
      </c>
      <c r="E13" s="56">
        <v>8</v>
      </c>
      <c r="F13" s="56">
        <v>2</v>
      </c>
      <c r="G13" s="56"/>
      <c r="H13" s="56">
        <v>2</v>
      </c>
      <c r="I13" s="56"/>
      <c r="J13" s="56">
        <v>1</v>
      </c>
      <c r="K13" s="56"/>
      <c r="L13" s="56">
        <v>1</v>
      </c>
      <c r="M13" s="56"/>
      <c r="N13" s="56">
        <v>26</v>
      </c>
      <c r="O13" s="56">
        <v>8</v>
      </c>
      <c r="P13" s="62">
        <v>34</v>
      </c>
      <c r="Q13" s="56">
        <v>26</v>
      </c>
      <c r="R13" s="56">
        <v>8</v>
      </c>
      <c r="S13" s="61">
        <v>34</v>
      </c>
    </row>
    <row r="14" spans="1:19" ht="21" customHeight="1">
      <c r="A14" s="89"/>
      <c r="B14" s="59"/>
      <c r="C14" s="59"/>
      <c r="D14" s="56"/>
      <c r="E14" s="56"/>
      <c r="F14" s="56">
        <v>1.64</v>
      </c>
      <c r="G14" s="56"/>
      <c r="H14" s="56">
        <v>1.64</v>
      </c>
      <c r="I14" s="56"/>
      <c r="J14" s="56">
        <v>1</v>
      </c>
      <c r="K14" s="56"/>
      <c r="L14" s="56">
        <v>1</v>
      </c>
      <c r="M14" s="56"/>
      <c r="N14" s="56">
        <v>25.64</v>
      </c>
      <c r="O14" s="56">
        <v>8</v>
      </c>
      <c r="P14" s="62">
        <v>33.64</v>
      </c>
      <c r="Q14" s="56">
        <v>25.64</v>
      </c>
      <c r="R14" s="56">
        <v>8</v>
      </c>
      <c r="S14" s="61">
        <v>33.64</v>
      </c>
    </row>
    <row r="15" spans="1:19" ht="21" customHeight="1">
      <c r="A15" s="89" t="s">
        <v>149</v>
      </c>
      <c r="B15" s="59">
        <v>11</v>
      </c>
      <c r="C15" s="59">
        <v>2</v>
      </c>
      <c r="D15" s="56">
        <v>11</v>
      </c>
      <c r="E15" s="56">
        <v>2</v>
      </c>
      <c r="F15" s="56">
        <v>2</v>
      </c>
      <c r="G15" s="56"/>
      <c r="H15" s="56">
        <v>2</v>
      </c>
      <c r="I15" s="56"/>
      <c r="J15" s="56"/>
      <c r="K15" s="56"/>
      <c r="L15" s="56"/>
      <c r="M15" s="56"/>
      <c r="N15" s="56">
        <v>13</v>
      </c>
      <c r="O15" s="56">
        <v>2</v>
      </c>
      <c r="P15" s="62">
        <v>15</v>
      </c>
      <c r="Q15" s="56">
        <v>13</v>
      </c>
      <c r="R15" s="56">
        <v>2</v>
      </c>
      <c r="S15" s="61">
        <v>15</v>
      </c>
    </row>
    <row r="16" spans="1:19" ht="21" customHeight="1">
      <c r="A16" s="89"/>
      <c r="B16" s="59"/>
      <c r="C16" s="59"/>
      <c r="D16" s="56"/>
      <c r="E16" s="56"/>
      <c r="F16" s="56">
        <v>1</v>
      </c>
      <c r="G16" s="56"/>
      <c r="H16" s="56">
        <v>1</v>
      </c>
      <c r="I16" s="56"/>
      <c r="J16" s="56"/>
      <c r="K16" s="56"/>
      <c r="L16" s="56"/>
      <c r="M16" s="56"/>
      <c r="N16" s="56">
        <v>12</v>
      </c>
      <c r="O16" s="56">
        <v>2</v>
      </c>
      <c r="P16" s="62">
        <v>14</v>
      </c>
      <c r="Q16" s="56">
        <v>12</v>
      </c>
      <c r="R16" s="56">
        <v>2</v>
      </c>
      <c r="S16" s="61">
        <v>14</v>
      </c>
    </row>
    <row r="17" spans="1:19" ht="21" customHeight="1">
      <c r="A17" s="89" t="s">
        <v>150</v>
      </c>
      <c r="B17" s="59">
        <v>71</v>
      </c>
      <c r="C17" s="59">
        <v>24</v>
      </c>
      <c r="D17" s="56">
        <v>70</v>
      </c>
      <c r="E17" s="56">
        <v>24</v>
      </c>
      <c r="F17" s="56">
        <v>7</v>
      </c>
      <c r="G17" s="56">
        <v>1</v>
      </c>
      <c r="H17" s="56">
        <v>7</v>
      </c>
      <c r="I17" s="56">
        <v>2</v>
      </c>
      <c r="J17" s="56"/>
      <c r="K17" s="56"/>
      <c r="L17" s="56"/>
      <c r="M17" s="56"/>
      <c r="N17" s="56">
        <v>78</v>
      </c>
      <c r="O17" s="56">
        <v>25</v>
      </c>
      <c r="P17" s="62">
        <v>103</v>
      </c>
      <c r="Q17" s="56">
        <v>77</v>
      </c>
      <c r="R17" s="56">
        <v>26</v>
      </c>
      <c r="S17" s="61">
        <v>103</v>
      </c>
    </row>
    <row r="18" spans="1:19" ht="21" customHeight="1">
      <c r="A18" s="89"/>
      <c r="B18" s="59"/>
      <c r="C18" s="59"/>
      <c r="D18" s="56"/>
      <c r="E18" s="56"/>
      <c r="F18" s="56">
        <v>3</v>
      </c>
      <c r="G18" s="56">
        <v>0.75</v>
      </c>
      <c r="H18" s="56">
        <v>3</v>
      </c>
      <c r="I18" s="56">
        <v>1.5</v>
      </c>
      <c r="J18" s="56"/>
      <c r="K18" s="56"/>
      <c r="L18" s="56"/>
      <c r="M18" s="56"/>
      <c r="N18" s="56">
        <v>74</v>
      </c>
      <c r="O18" s="56">
        <v>24.75</v>
      </c>
      <c r="P18" s="62">
        <v>98.75</v>
      </c>
      <c r="Q18" s="56">
        <v>73</v>
      </c>
      <c r="R18" s="56">
        <v>25.5</v>
      </c>
      <c r="S18" s="61">
        <v>98.5</v>
      </c>
    </row>
    <row r="19" spans="1:19" ht="21" customHeight="1">
      <c r="A19" s="85" t="s">
        <v>151</v>
      </c>
      <c r="B19" s="59">
        <v>6</v>
      </c>
      <c r="C19" s="59"/>
      <c r="D19" s="56">
        <v>6</v>
      </c>
      <c r="E19" s="56"/>
      <c r="F19" s="56"/>
      <c r="G19" s="56">
        <v>1</v>
      </c>
      <c r="H19" s="56"/>
      <c r="I19" s="56">
        <v>1</v>
      </c>
      <c r="J19" s="56"/>
      <c r="K19" s="56"/>
      <c r="L19" s="56"/>
      <c r="M19" s="56"/>
      <c r="N19" s="56">
        <v>6</v>
      </c>
      <c r="O19" s="56">
        <v>1</v>
      </c>
      <c r="P19" s="62">
        <v>7</v>
      </c>
      <c r="Q19" s="56">
        <v>6</v>
      </c>
      <c r="R19" s="56">
        <v>1</v>
      </c>
      <c r="S19" s="61">
        <v>7</v>
      </c>
    </row>
    <row r="20" spans="1:19" ht="24" customHeight="1">
      <c r="A20" s="86"/>
      <c r="B20" s="66"/>
      <c r="C20" s="66"/>
      <c r="D20" s="56"/>
      <c r="E20" s="56"/>
      <c r="F20" s="56"/>
      <c r="G20" s="56">
        <v>0.75</v>
      </c>
      <c r="H20" s="56"/>
      <c r="I20" s="56">
        <v>0.75</v>
      </c>
      <c r="J20" s="56"/>
      <c r="K20" s="56"/>
      <c r="L20" s="56"/>
      <c r="M20" s="56"/>
      <c r="N20" s="56">
        <v>6</v>
      </c>
      <c r="O20" s="56">
        <v>0.75</v>
      </c>
      <c r="P20" s="62">
        <v>6.75</v>
      </c>
      <c r="Q20" s="56">
        <v>6</v>
      </c>
      <c r="R20" s="56">
        <v>0.75</v>
      </c>
      <c r="S20" s="61">
        <v>6.75</v>
      </c>
    </row>
    <row r="21" spans="1:19" ht="21" customHeight="1">
      <c r="A21" s="89" t="s">
        <v>152</v>
      </c>
      <c r="B21" s="59">
        <v>141</v>
      </c>
      <c r="C21" s="59">
        <v>64</v>
      </c>
      <c r="D21" s="56">
        <v>141</v>
      </c>
      <c r="E21" s="56">
        <v>62</v>
      </c>
      <c r="F21" s="56">
        <v>2</v>
      </c>
      <c r="G21" s="56">
        <v>2</v>
      </c>
      <c r="H21" s="56">
        <v>2</v>
      </c>
      <c r="I21" s="56">
        <v>2</v>
      </c>
      <c r="J21" s="56"/>
      <c r="K21" s="56">
        <v>1</v>
      </c>
      <c r="L21" s="56"/>
      <c r="M21" s="56">
        <v>1</v>
      </c>
      <c r="N21" s="56">
        <v>143</v>
      </c>
      <c r="O21" s="56">
        <v>66</v>
      </c>
      <c r="P21" s="62">
        <v>209</v>
      </c>
      <c r="Q21" s="56">
        <v>143</v>
      </c>
      <c r="R21" s="56">
        <v>64</v>
      </c>
      <c r="S21" s="61">
        <v>207</v>
      </c>
    </row>
    <row r="22" spans="1:19" ht="21" customHeight="1">
      <c r="A22" s="89"/>
      <c r="B22" s="59"/>
      <c r="C22" s="59"/>
      <c r="D22" s="56"/>
      <c r="E22" s="56"/>
      <c r="F22" s="56">
        <v>0.9</v>
      </c>
      <c r="G22" s="56">
        <v>1</v>
      </c>
      <c r="H22" s="56">
        <v>0.9</v>
      </c>
      <c r="I22" s="56">
        <v>1</v>
      </c>
      <c r="J22" s="56"/>
      <c r="K22" s="56">
        <v>0.5</v>
      </c>
      <c r="L22" s="56"/>
      <c r="M22" s="56">
        <v>0.5</v>
      </c>
      <c r="N22" s="56">
        <v>141.9</v>
      </c>
      <c r="O22" s="56">
        <v>65</v>
      </c>
      <c r="P22" s="62">
        <v>206.9</v>
      </c>
      <c r="Q22" s="56">
        <v>141.9</v>
      </c>
      <c r="R22" s="56">
        <v>63</v>
      </c>
      <c r="S22" s="61">
        <v>204.9</v>
      </c>
    </row>
    <row r="23" spans="1:19" ht="63.75" customHeight="1">
      <c r="A23" s="63" t="s">
        <v>153</v>
      </c>
      <c r="B23" s="59">
        <v>12</v>
      </c>
      <c r="C23" s="59">
        <v>6</v>
      </c>
      <c r="D23" s="56">
        <v>12</v>
      </c>
      <c r="E23" s="56">
        <v>6</v>
      </c>
      <c r="F23" s="56"/>
      <c r="G23" s="56"/>
      <c r="H23" s="56"/>
      <c r="I23" s="56"/>
      <c r="J23" s="56"/>
      <c r="K23" s="56"/>
      <c r="L23" s="56"/>
      <c r="M23" s="56"/>
      <c r="N23" s="56">
        <v>12</v>
      </c>
      <c r="O23" s="56">
        <v>6</v>
      </c>
      <c r="P23" s="62">
        <v>18</v>
      </c>
      <c r="Q23" s="56">
        <v>12</v>
      </c>
      <c r="R23" s="56">
        <v>6</v>
      </c>
      <c r="S23" s="61">
        <v>18</v>
      </c>
    </row>
    <row r="24" spans="1:19" ht="30" customHeight="1">
      <c r="A24" s="63" t="s">
        <v>154</v>
      </c>
      <c r="B24" s="59">
        <v>1</v>
      </c>
      <c r="C24" s="59"/>
      <c r="D24" s="56">
        <v>1</v>
      </c>
      <c r="E24" s="56"/>
      <c r="F24" s="56"/>
      <c r="G24" s="56"/>
      <c r="H24" s="56"/>
      <c r="I24" s="56"/>
      <c r="J24" s="56"/>
      <c r="K24" s="56"/>
      <c r="L24" s="56"/>
      <c r="M24" s="56"/>
      <c r="N24" s="56">
        <v>1</v>
      </c>
      <c r="O24" s="56"/>
      <c r="P24" s="62">
        <v>1</v>
      </c>
      <c r="Q24" s="56">
        <v>1</v>
      </c>
      <c r="R24" s="56"/>
      <c r="S24" s="61">
        <v>1</v>
      </c>
    </row>
    <row r="25" spans="1:19" ht="21" customHeight="1">
      <c r="A25" s="89" t="s">
        <v>155</v>
      </c>
      <c r="B25" s="59">
        <v>57</v>
      </c>
      <c r="C25" s="59">
        <v>8</v>
      </c>
      <c r="D25" s="56">
        <v>57</v>
      </c>
      <c r="E25" s="56">
        <v>8</v>
      </c>
      <c r="F25" s="56">
        <v>1</v>
      </c>
      <c r="G25" s="56"/>
      <c r="H25" s="56">
        <v>1</v>
      </c>
      <c r="I25" s="56"/>
      <c r="J25" s="56"/>
      <c r="K25" s="56"/>
      <c r="L25" s="56"/>
      <c r="M25" s="56"/>
      <c r="N25" s="56">
        <v>58</v>
      </c>
      <c r="O25" s="56">
        <v>8</v>
      </c>
      <c r="P25" s="62">
        <v>66</v>
      </c>
      <c r="Q25" s="56">
        <v>58</v>
      </c>
      <c r="R25" s="56">
        <v>8</v>
      </c>
      <c r="S25" s="61">
        <v>66</v>
      </c>
    </row>
    <row r="26" spans="1:19" ht="21" customHeight="1">
      <c r="A26" s="89"/>
      <c r="B26" s="59"/>
      <c r="C26" s="59"/>
      <c r="D26" s="56"/>
      <c r="E26" s="56"/>
      <c r="F26" s="56">
        <v>0.5</v>
      </c>
      <c r="G26" s="56"/>
      <c r="H26" s="56">
        <v>0.5</v>
      </c>
      <c r="I26" s="56"/>
      <c r="J26" s="56"/>
      <c r="K26" s="56"/>
      <c r="L26" s="56"/>
      <c r="M26" s="56"/>
      <c r="N26" s="56">
        <v>57.5</v>
      </c>
      <c r="O26" s="56">
        <v>8</v>
      </c>
      <c r="P26" s="62">
        <v>65.5</v>
      </c>
      <c r="Q26" s="56">
        <v>57.5</v>
      </c>
      <c r="R26" s="56">
        <v>8</v>
      </c>
      <c r="S26" s="61">
        <v>65.5</v>
      </c>
    </row>
    <row r="27" spans="1:19" ht="21" customHeight="1">
      <c r="A27" s="85" t="s">
        <v>156</v>
      </c>
      <c r="B27" s="59">
        <v>21</v>
      </c>
      <c r="C27" s="59">
        <v>4</v>
      </c>
      <c r="D27" s="56">
        <v>21</v>
      </c>
      <c r="E27" s="56">
        <v>4</v>
      </c>
      <c r="F27" s="56">
        <v>1</v>
      </c>
      <c r="G27" s="56"/>
      <c r="H27" s="56">
        <v>1</v>
      </c>
      <c r="I27" s="56"/>
      <c r="J27" s="56"/>
      <c r="K27" s="56"/>
      <c r="L27" s="56"/>
      <c r="M27" s="56"/>
      <c r="N27" s="56">
        <v>22</v>
      </c>
      <c r="O27" s="56">
        <v>4</v>
      </c>
      <c r="P27" s="62">
        <v>26</v>
      </c>
      <c r="Q27" s="56">
        <v>22</v>
      </c>
      <c r="R27" s="56">
        <v>4</v>
      </c>
      <c r="S27" s="61">
        <v>26</v>
      </c>
    </row>
    <row r="28" spans="1:19" ht="21" customHeight="1">
      <c r="A28" s="86"/>
      <c r="B28" s="59"/>
      <c r="C28" s="59"/>
      <c r="D28" s="56"/>
      <c r="E28" s="56"/>
      <c r="F28" s="56">
        <v>0.5</v>
      </c>
      <c r="G28" s="56"/>
      <c r="H28" s="56">
        <v>0.5</v>
      </c>
      <c r="I28" s="56"/>
      <c r="J28" s="56"/>
      <c r="K28" s="56"/>
      <c r="L28" s="56"/>
      <c r="M28" s="56"/>
      <c r="N28" s="56">
        <v>21.5</v>
      </c>
      <c r="O28" s="56">
        <v>4</v>
      </c>
      <c r="P28" s="62">
        <v>25.5</v>
      </c>
      <c r="Q28" s="56">
        <v>21.5</v>
      </c>
      <c r="R28" s="56">
        <v>4</v>
      </c>
      <c r="S28" s="61">
        <v>25.5</v>
      </c>
    </row>
    <row r="29" spans="1:19" ht="36" customHeight="1">
      <c r="A29" s="85" t="s">
        <v>157</v>
      </c>
      <c r="B29" s="67">
        <v>50</v>
      </c>
      <c r="C29" s="67">
        <v>4</v>
      </c>
      <c r="D29" s="56">
        <v>50</v>
      </c>
      <c r="E29" s="56">
        <v>4</v>
      </c>
      <c r="F29" s="56"/>
      <c r="G29" s="56"/>
      <c r="H29" s="56">
        <v>1</v>
      </c>
      <c r="I29" s="56"/>
      <c r="J29" s="56"/>
      <c r="K29" s="56"/>
      <c r="L29" s="56"/>
      <c r="M29" s="56"/>
      <c r="N29" s="56">
        <v>50</v>
      </c>
      <c r="O29" s="56">
        <v>4</v>
      </c>
      <c r="P29" s="62">
        <v>54</v>
      </c>
      <c r="Q29" s="56">
        <v>51</v>
      </c>
      <c r="R29" s="56">
        <v>4</v>
      </c>
      <c r="S29" s="61">
        <v>55</v>
      </c>
    </row>
    <row r="30" spans="1:19" ht="36" customHeight="1">
      <c r="A30" s="86"/>
      <c r="B30" s="67"/>
      <c r="C30" s="67"/>
      <c r="D30" s="56"/>
      <c r="E30" s="56"/>
      <c r="F30" s="56"/>
      <c r="G30" s="56"/>
      <c r="H30" s="56">
        <v>0.5</v>
      </c>
      <c r="I30" s="56"/>
      <c r="J30" s="56"/>
      <c r="K30" s="56"/>
      <c r="L30" s="56"/>
      <c r="M30" s="56"/>
      <c r="N30" s="56"/>
      <c r="O30" s="56"/>
      <c r="P30" s="62"/>
      <c r="Q30" s="56">
        <v>50.5</v>
      </c>
      <c r="R30" s="56">
        <v>4</v>
      </c>
      <c r="S30" s="61">
        <v>54.5</v>
      </c>
    </row>
    <row r="31" spans="1:19" ht="21" customHeight="1">
      <c r="A31" s="63" t="s">
        <v>158</v>
      </c>
      <c r="B31" s="59">
        <v>2</v>
      </c>
      <c r="C31" s="59">
        <v>1</v>
      </c>
      <c r="D31" s="56">
        <v>2</v>
      </c>
      <c r="E31" s="56">
        <v>1</v>
      </c>
      <c r="F31" s="56"/>
      <c r="G31" s="56"/>
      <c r="H31" s="56"/>
      <c r="I31" s="56"/>
      <c r="J31" s="56"/>
      <c r="K31" s="56"/>
      <c r="L31" s="56"/>
      <c r="M31" s="56"/>
      <c r="N31" s="56">
        <v>2</v>
      </c>
      <c r="O31" s="56">
        <v>1</v>
      </c>
      <c r="P31" s="62">
        <v>3</v>
      </c>
      <c r="Q31" s="56">
        <v>2</v>
      </c>
      <c r="R31" s="56">
        <v>1</v>
      </c>
      <c r="S31" s="61">
        <v>3</v>
      </c>
    </row>
    <row r="32" spans="1:19" ht="21" customHeight="1">
      <c r="A32" s="68" t="s">
        <v>159</v>
      </c>
      <c r="B32" s="60">
        <f>SUM(B7:B31)-B19-B27</f>
        <v>524</v>
      </c>
      <c r="C32" s="60">
        <f>SUM(C7:C31)-C19-C27</f>
        <v>179</v>
      </c>
      <c r="D32" s="60">
        <f>SUM(D7:D31)-D19-D27</f>
        <v>513</v>
      </c>
      <c r="E32" s="60">
        <f>SUM(E7:E31)-E19-E27</f>
        <v>172</v>
      </c>
      <c r="F32" s="60">
        <f>SUM(F7,F9,F11,F13,F15,F17,F21,F23,F24,F25,F29,F31)</f>
        <v>25</v>
      </c>
      <c r="G32" s="60">
        <f aca="true" t="shared" si="0" ref="G32:M32">SUM(G7,G9,G11,G13,G15,G17,G21,G23,G24,G25,G29,G31)</f>
        <v>13</v>
      </c>
      <c r="H32" s="60">
        <f t="shared" si="0"/>
        <v>25</v>
      </c>
      <c r="I32" s="60">
        <f t="shared" si="0"/>
        <v>13</v>
      </c>
      <c r="J32" s="60">
        <f t="shared" si="0"/>
        <v>3</v>
      </c>
      <c r="K32" s="60">
        <f t="shared" si="0"/>
        <v>1</v>
      </c>
      <c r="L32" s="60">
        <f t="shared" si="0"/>
        <v>2</v>
      </c>
      <c r="M32" s="60">
        <f t="shared" si="0"/>
        <v>1</v>
      </c>
      <c r="N32" s="60">
        <f>SUM(B32,F32)</f>
        <v>549</v>
      </c>
      <c r="O32" s="60">
        <f>SUM(C32,G32)</f>
        <v>192</v>
      </c>
      <c r="P32" s="60">
        <f>N32+O32</f>
        <v>741</v>
      </c>
      <c r="Q32" s="60">
        <f>SUM(D32,H32)</f>
        <v>538</v>
      </c>
      <c r="R32" s="60">
        <f>SUM(E32,I32)</f>
        <v>185</v>
      </c>
      <c r="S32" s="60">
        <f>Q32+R32</f>
        <v>723</v>
      </c>
    </row>
    <row r="33" spans="6:19" ht="14.25">
      <c r="F33" s="69">
        <f>SUM(F8,F10,F12,F14,F16,F18,F22,F26)</f>
        <v>14.76</v>
      </c>
      <c r="G33" s="69">
        <f aca="true" t="shared" si="1" ref="G33:M33">SUM(G8,G10,G12,G14,G16,G18,G22,G26)</f>
        <v>8.25</v>
      </c>
      <c r="H33" s="69">
        <f t="shared" si="1"/>
        <v>14.26</v>
      </c>
      <c r="I33" s="69">
        <f t="shared" si="1"/>
        <v>8.5</v>
      </c>
      <c r="J33" s="69">
        <f t="shared" si="1"/>
        <v>2.5</v>
      </c>
      <c r="K33" s="69">
        <f t="shared" si="1"/>
        <v>0.5</v>
      </c>
      <c r="L33" s="69">
        <f t="shared" si="1"/>
        <v>1.5</v>
      </c>
      <c r="M33" s="69">
        <f t="shared" si="1"/>
        <v>0.5</v>
      </c>
      <c r="N33" s="69">
        <f>SUM(N8,N10,N12,N14,N16,N18,N22,N23,N24,N26,N29,N31)</f>
        <v>538.76</v>
      </c>
      <c r="O33" s="69">
        <f>SUM(O8,O10,O12,O14,O16,O18,O22,O23,O26,O29,O31)</f>
        <v>187.25</v>
      </c>
      <c r="P33" s="69">
        <f>SUM(P8,P10,P12,P14,P16,P18,P22,P23,P24,P26,P29,P31)</f>
        <v>726.01</v>
      </c>
      <c r="Q33" s="69">
        <f>SUM(Q8,Q10,Q12,Q14,Q16,Q18,Q22,Q23,Q24,Q26,Q30,Q31)</f>
        <v>527.76</v>
      </c>
      <c r="R33" s="69">
        <f>SUM(R8,R10,R12,R14,R16,R18,R22,R23,R24,R26,R29,R31)</f>
        <v>180.5</v>
      </c>
      <c r="S33" s="69">
        <f>SUM(S8,S10,S12,S14,S16,S18,S22,S23,S24,S26,S30,S31)</f>
        <v>708.26</v>
      </c>
    </row>
  </sheetData>
  <sheetProtection/>
  <mergeCells count="25">
    <mergeCell ref="J4:M4"/>
    <mergeCell ref="N4:S4"/>
    <mergeCell ref="B5:C5"/>
    <mergeCell ref="A13:A14"/>
    <mergeCell ref="B4:E4"/>
    <mergeCell ref="F4:I4"/>
    <mergeCell ref="D5:E5"/>
    <mergeCell ref="A11:A12"/>
    <mergeCell ref="A25:A26"/>
    <mergeCell ref="A27:A28"/>
    <mergeCell ref="N5:P5"/>
    <mergeCell ref="Q5:S5"/>
    <mergeCell ref="A29:A30"/>
    <mergeCell ref="A2:S2"/>
    <mergeCell ref="P1:S1"/>
    <mergeCell ref="A15:A16"/>
    <mergeCell ref="A17:A18"/>
    <mergeCell ref="A19:A20"/>
    <mergeCell ref="A21:A22"/>
    <mergeCell ref="A7:A8"/>
    <mergeCell ref="A9:A10"/>
    <mergeCell ref="F5:G5"/>
    <mergeCell ref="H5:I5"/>
    <mergeCell ref="J5:K5"/>
    <mergeCell ref="L5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Celldömölk Város Polgármesteri Hivatala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Mesterházyné Kovács Lilla</dc:creator>
  <cp:keywords/>
  <dc:description/>
  <cp:lastModifiedBy>nora</cp:lastModifiedBy>
  <cp:lastPrinted>2009-09-23T08:56:08Z</cp:lastPrinted>
  <dcterms:created xsi:type="dcterms:W3CDTF">2006-04-04T13:01:36Z</dcterms:created>
  <dcterms:modified xsi:type="dcterms:W3CDTF">2009-09-23T08:56:19Z</dcterms:modified>
  <cp:category/>
  <cp:version/>
  <cp:contentType/>
  <cp:contentStatus/>
</cp:coreProperties>
</file>