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930" windowWidth="19335" windowHeight="7080"/>
  </bookViews>
  <sheets>
    <sheet name="településüzemeltetés" sheetId="2" r:id="rId1"/>
  </sheets>
  <calcPr calcId="124519"/>
</workbook>
</file>

<file path=xl/calcChain.xml><?xml version="1.0" encoding="utf-8"?>
<calcChain xmlns="http://schemas.openxmlformats.org/spreadsheetml/2006/main">
  <c r="F66" i="2"/>
  <c r="D81"/>
  <c r="C79"/>
  <c r="C81" s="1"/>
  <c r="D79"/>
  <c r="D75"/>
  <c r="D76"/>
  <c r="D77"/>
  <c r="D78"/>
  <c r="B81"/>
  <c r="B79"/>
  <c r="D74"/>
  <c r="F64"/>
  <c r="F41"/>
  <c r="F36"/>
  <c r="F24"/>
  <c r="F20"/>
  <c r="E36"/>
  <c r="E41" s="1"/>
  <c r="C36"/>
  <c r="C41" s="1"/>
  <c r="D36"/>
  <c r="D41" s="1"/>
  <c r="D24"/>
  <c r="D64"/>
  <c r="B48"/>
  <c r="D20"/>
  <c r="B58"/>
  <c r="B49"/>
  <c r="B38"/>
  <c r="B30"/>
  <c r="B29"/>
  <c r="B28"/>
  <c r="B27"/>
  <c r="B26"/>
  <c r="D66" l="1"/>
  <c r="B36"/>
  <c r="B41" s="1"/>
</calcChain>
</file>

<file path=xl/sharedStrings.xml><?xml version="1.0" encoding="utf-8"?>
<sst xmlns="http://schemas.openxmlformats.org/spreadsheetml/2006/main" count="87" uniqueCount="85">
  <si>
    <t>Támogatási jogcím</t>
  </si>
  <si>
    <t>I.1. általános feladatok</t>
  </si>
  <si>
    <t xml:space="preserve">bb. Közvilágítás fenntartásának támogatása </t>
  </si>
  <si>
    <t xml:space="preserve">bc. Köztemető fenntartással kapcsolatos feladatok </t>
  </si>
  <si>
    <t xml:space="preserve">bd. Közutak fenntartásának támogatása </t>
  </si>
  <si>
    <t xml:space="preserve">II. Egyes köznevelési felafatok támogatása (Városi Óvoda) 
</t>
  </si>
  <si>
    <t>Általános működés támogatás, településüzemeltetés kötelező feldadatok támogatására</t>
  </si>
  <si>
    <t>I. Települési önkormányzatok működésének támogatása</t>
  </si>
  <si>
    <t>1.ba. Zöldterület gazdálkodáshoz kapcsolódó feladatok</t>
  </si>
  <si>
    <t>1.b. településüzemeltetéshez kapcsolódó feladatellátás támogatása</t>
  </si>
  <si>
    <t>Óvodapedagógusok, elsimert létszáma             8 hónapra</t>
  </si>
  <si>
    <t xml:space="preserve">Óvodapedagógusok munkáját közvetlenül segítők bértám. 8 hónap
</t>
  </si>
  <si>
    <t xml:space="preserve">Óvodapedagógusok elismert létszáma 4 hónap
</t>
  </si>
  <si>
    <t xml:space="preserve">Óvodaped. munkáját közvetlenül segítők bértám. 4 hónap
</t>
  </si>
  <si>
    <t>Óvodaműködtetési támogatás 8 hónap</t>
  </si>
  <si>
    <t>Óvodaműködtetési támogatás 4 hónap</t>
  </si>
  <si>
    <t xml:space="preserve">III.3. Egyes szoc. és gyermekjóléti feladatok támogatása  
</t>
  </si>
  <si>
    <t>fogyatékos bölcsödés gyerekek ellátása</t>
  </si>
  <si>
    <t xml:space="preserve">eltérés </t>
  </si>
  <si>
    <t xml:space="preserve">1.a. Hivatal működésének támogatása
</t>
  </si>
  <si>
    <t xml:space="preserve">támogatás </t>
  </si>
  <si>
    <t>mutató</t>
  </si>
  <si>
    <t xml:space="preserve">fajlagos összeg
</t>
  </si>
  <si>
    <t>Óvodapedagógusok eliemsert létszáma (Pótlólagos összeg)</t>
  </si>
  <si>
    <t>hátrányos helyzetű</t>
  </si>
  <si>
    <t>Szociális feladatok ellátása</t>
  </si>
  <si>
    <t xml:space="preserve">Mesterpedagógus kategóriába sorolt óvodapedagógusok kiegészítő támogatása </t>
  </si>
  <si>
    <t>II. 5. Kiegészítő támogatás óvodapedagógusok minősítéséből adódó többletkiadáshoz</t>
  </si>
  <si>
    <t xml:space="preserve">Óvoda bér és működési támogatás összesen </t>
  </si>
  <si>
    <t>I.1.d. Lakott külterülettel kapcsolatos feladatok</t>
  </si>
  <si>
    <t xml:space="preserve">I.1.c. Egyéb kötelező feladatok támogatása </t>
  </si>
  <si>
    <t xml:space="preserve">I.1.e. Üdülőhelyi feladatok támogatása </t>
  </si>
  <si>
    <t xml:space="preserve">V. info sor Beszámítás elvonás </t>
  </si>
  <si>
    <t>I.1-I- 1.e összesen:</t>
  </si>
  <si>
    <t xml:space="preserve">I. működési támogatás elvonás után Hivatal működtetésének támogatása  
</t>
  </si>
  <si>
    <t xml:space="preserve">IV. 1. Kulturális feladatok támogatása, nyilvános könyvtári támogatás
</t>
  </si>
  <si>
    <t>Pedagógus II. kategóriába sorolt óvodapedagógusok kiegészítő támogatása (2014. dec. 31-ig megszerzett végzettségűek)</t>
  </si>
  <si>
    <t xml:space="preserve">III.5.a. bértámogatás </t>
  </si>
  <si>
    <t>III.5.b. gyermekétlkeztetés üzemeltetési támogatás</t>
  </si>
  <si>
    <t>III.5.c. Rászoruló gyerekek szünidei étkeztetése</t>
  </si>
  <si>
    <t xml:space="preserve">III.3.a. Család és gyermekjóléti Szolgálat </t>
  </si>
  <si>
    <t xml:space="preserve">III.3.b. Család és gyermekjóléti Központ </t>
  </si>
  <si>
    <t>III.3.c. szociális étkeztetés társ.</t>
  </si>
  <si>
    <t xml:space="preserve">III.3.d. házi segítségnyújtás társulás által </t>
  </si>
  <si>
    <t xml:space="preserve"> III.3. f (2)időskorúak nappali ellátása társulásban
</t>
  </si>
  <si>
    <t xml:space="preserve">III.3. g. fogyatékosok nappali ellátása társulásban
</t>
  </si>
  <si>
    <t xml:space="preserve">III.3. g. (4)fogyatékosok nappali ellátása társulásban 
</t>
  </si>
  <si>
    <t xml:space="preserve">III.j. Gyermekek napközbeni ellátása bölcsöde 
</t>
  </si>
  <si>
    <t>Bölcsőde összesen</t>
  </si>
  <si>
    <t xml:space="preserve">III.4. a. számított intézményvezetői és segítő létszámhoz bértámogatás
</t>
  </si>
  <si>
    <t xml:space="preserve">III.4. b. intézmény-üzemeltetési támogatás
</t>
  </si>
  <si>
    <t xml:space="preserve">III.5. a. gyerekétkeztetés bér- támogatás bölcsődében </t>
  </si>
  <si>
    <t xml:space="preserve">inétzményüzemeltetési támogatás </t>
  </si>
  <si>
    <t xml:space="preserve">Támogató szolgálat </t>
  </si>
  <si>
    <t xml:space="preserve">Közösségi ellátás </t>
  </si>
  <si>
    <t>II.4. Köznevelési Int. Működtetési támogatás Városgondnokság</t>
  </si>
  <si>
    <t xml:space="preserve">Köznevelési feladatok Óvoda összesen </t>
  </si>
  <si>
    <t xml:space="preserve">II.3. Társulás által fenntartott óvodákba bejáró gyerekek utaztatásának támogatása 
</t>
  </si>
  <si>
    <t xml:space="preserve">Mindösszesen </t>
  </si>
  <si>
    <t xml:space="preserve">Általános működés támogatás elvonás után összesen </t>
  </si>
  <si>
    <t>I.5. 2015. évi bérkompenzáció</t>
  </si>
  <si>
    <t>gyerekétkeztetés támogatása</t>
  </si>
  <si>
    <t>2016. évi állami finanszírozás felhasználása</t>
  </si>
  <si>
    <t xml:space="preserve">2016. év eredeti előirányzat </t>
  </si>
  <si>
    <t>2016. évi módosított előirányat</t>
  </si>
  <si>
    <t>2016. évi feladatalapú finanszírozás</t>
  </si>
  <si>
    <t>2.sz. melléklet az 1/2016./II.11./ sz. önk. rendelethez</t>
  </si>
  <si>
    <t>adatok Ft-ban</t>
  </si>
  <si>
    <t xml:space="preserve">2016.évi eredeti előirányzat 
</t>
  </si>
  <si>
    <t>módosítás</t>
  </si>
  <si>
    <t xml:space="preserve">módosított előirányzat
</t>
  </si>
  <si>
    <t xml:space="preserve">Celldömölki Közös Önkormányzati Hivatal
</t>
  </si>
  <si>
    <t>2015. évi áthúzódó bérkompenzáció</t>
  </si>
  <si>
    <t xml:space="preserve">Városgononokság </t>
  </si>
  <si>
    <t xml:space="preserve">óvodákba bejáró gyerkek buszközlekedésének támogatás átadása Nemeskocs és Tokorcs 
</t>
  </si>
  <si>
    <t xml:space="preserve">Városi Óvoda </t>
  </si>
  <si>
    <t xml:space="preserve">Népjóléti Szolgálat </t>
  </si>
  <si>
    <t>Szociális ágazati pótlék és kieg. Ágazati pótlék</t>
  </si>
  <si>
    <t xml:space="preserve">kiegészítő költségvetési támogatás </t>
  </si>
  <si>
    <t xml:space="preserve">Pótlólagos állami támogatás </t>
  </si>
  <si>
    <t xml:space="preserve">Kemenesaljai Művelődési Központ és Könyvtár
</t>
  </si>
  <si>
    <t>Feladatalapú fin. Összesen:</t>
  </si>
  <si>
    <t>Bölcsődei kiegészíető pótlék:</t>
  </si>
  <si>
    <t>Mindösszesen:</t>
  </si>
  <si>
    <t>2.sz. melléklet a 14/2016./IX.08./ sz. önk. rendelethez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</si>
</sst>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0" xfId="0" applyFont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ill="1"/>
    <xf numFmtId="0" fontId="1" fillId="0" borderId="2" xfId="0" applyFont="1" applyBorder="1" applyAlignment="1">
      <alignment vertical="center" wrapText="1"/>
    </xf>
    <xf numFmtId="0" fontId="1" fillId="3" borderId="1" xfId="0" applyFont="1" applyFill="1" applyBorder="1"/>
    <xf numFmtId="0" fontId="0" fillId="3" borderId="1" xfId="0" applyFill="1" applyBorder="1"/>
    <xf numFmtId="0" fontId="0" fillId="3" borderId="4" xfId="0" applyFill="1" applyBorder="1"/>
    <xf numFmtId="3" fontId="1" fillId="3" borderId="1" xfId="0" applyNumberFormat="1" applyFont="1" applyFill="1" applyBorder="1"/>
    <xf numFmtId="0" fontId="1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vertical="center" wrapText="1"/>
    </xf>
    <xf numFmtId="0" fontId="0" fillId="2" borderId="0" xfId="0" applyFill="1" applyBorder="1"/>
    <xf numFmtId="0" fontId="0" fillId="0" borderId="1" xfId="0" applyBorder="1" applyAlignment="1">
      <alignment wrapText="1"/>
    </xf>
    <xf numFmtId="0" fontId="2" fillId="0" borderId="1" xfId="0" applyFont="1" applyFill="1" applyBorder="1"/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/>
    <xf numFmtId="0" fontId="0" fillId="2" borderId="1" xfId="0" applyFill="1" applyBorder="1"/>
    <xf numFmtId="0" fontId="0" fillId="2" borderId="4" xfId="0" applyFill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/>
    <xf numFmtId="3" fontId="0" fillId="2" borderId="1" xfId="0" applyNumberFormat="1" applyFill="1" applyBorder="1"/>
    <xf numFmtId="0" fontId="3" fillId="2" borderId="1" xfId="0" applyFont="1" applyFill="1" applyBorder="1"/>
    <xf numFmtId="0" fontId="0" fillId="4" borderId="4" xfId="0" applyFill="1" applyBorder="1"/>
    <xf numFmtId="0" fontId="0" fillId="4" borderId="1" xfId="0" applyFill="1" applyBorder="1"/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0" fontId="1" fillId="4" borderId="4" xfId="0" applyFont="1" applyFill="1" applyBorder="1"/>
    <xf numFmtId="0" fontId="1" fillId="4" borderId="1" xfId="0" applyFont="1" applyFill="1" applyBorder="1" applyAlignment="1">
      <alignment vertical="top" wrapText="1"/>
    </xf>
    <xf numFmtId="0" fontId="1" fillId="4" borderId="5" xfId="0" applyFont="1" applyFill="1" applyBorder="1" applyAlignment="1">
      <alignment wrapText="1"/>
    </xf>
    <xf numFmtId="0" fontId="0" fillId="4" borderId="5" xfId="0" applyFill="1" applyBorder="1"/>
    <xf numFmtId="3" fontId="0" fillId="4" borderId="5" xfId="0" applyNumberFormat="1" applyFill="1" applyBorder="1"/>
    <xf numFmtId="0" fontId="1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3" xfId="0" applyBorder="1"/>
    <xf numFmtId="0" fontId="0" fillId="0" borderId="2" xfId="0" applyBorder="1"/>
    <xf numFmtId="0" fontId="0" fillId="0" borderId="6" xfId="0" applyBorder="1"/>
    <xf numFmtId="0" fontId="1" fillId="2" borderId="2" xfId="0" applyFont="1" applyFill="1" applyBorder="1"/>
    <xf numFmtId="0" fontId="0" fillId="2" borderId="2" xfId="0" applyFill="1" applyBorder="1"/>
    <xf numFmtId="0" fontId="1" fillId="3" borderId="2" xfId="0" applyFont="1" applyFill="1" applyBorder="1"/>
    <xf numFmtId="3" fontId="0" fillId="2" borderId="2" xfId="0" applyNumberFormat="1" applyFill="1" applyBorder="1"/>
    <xf numFmtId="0" fontId="3" fillId="2" borderId="2" xfId="0" applyFont="1" applyFill="1" applyBorder="1"/>
    <xf numFmtId="3" fontId="1" fillId="3" borderId="2" xfId="0" applyNumberFormat="1" applyFont="1" applyFill="1" applyBorder="1"/>
    <xf numFmtId="0" fontId="0" fillId="3" borderId="2" xfId="0" applyFill="1" applyBorder="1"/>
    <xf numFmtId="0" fontId="1" fillId="4" borderId="2" xfId="0" applyFont="1" applyFill="1" applyBorder="1"/>
    <xf numFmtId="0" fontId="0" fillId="4" borderId="2" xfId="0" applyFill="1" applyBorder="1"/>
    <xf numFmtId="0" fontId="0" fillId="0" borderId="1" xfId="0" applyFont="1" applyBorder="1"/>
    <xf numFmtId="0" fontId="1" fillId="0" borderId="7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7" xfId="0" applyFont="1" applyBorder="1" applyAlignment="1">
      <alignment horizontal="right"/>
    </xf>
    <xf numFmtId="0" fontId="1" fillId="0" borderId="5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177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1"/>
  <sheetViews>
    <sheetView tabSelected="1" zoomScale="90" zoomScaleNormal="90" workbookViewId="0">
      <selection activeCell="A4" sqref="A4:G4"/>
    </sheetView>
  </sheetViews>
  <sheetFormatPr defaultRowHeight="15"/>
  <cols>
    <col min="1" max="1" width="28.42578125" customWidth="1"/>
    <col min="2" max="2" width="11.85546875" customWidth="1"/>
    <col min="3" max="3" width="11.140625" bestFit="1" customWidth="1"/>
    <col min="4" max="4" width="12" bestFit="1" customWidth="1"/>
    <col min="5" max="5" width="11.140625" bestFit="1" customWidth="1"/>
    <col min="6" max="6" width="12" bestFit="1" customWidth="1"/>
    <col min="7" max="7" width="9.5703125" bestFit="1" customWidth="1"/>
  </cols>
  <sheetData>
    <row r="1" spans="1:7" ht="18.75">
      <c r="B1" s="65"/>
      <c r="C1" s="65"/>
    </row>
    <row r="2" spans="1:7" ht="18.75">
      <c r="A2" s="65" t="s">
        <v>65</v>
      </c>
      <c r="B2" s="65"/>
      <c r="C2" s="65"/>
      <c r="D2" s="65"/>
      <c r="E2" s="65"/>
      <c r="F2" s="65"/>
      <c r="G2" s="65"/>
    </row>
    <row r="3" spans="1:7">
      <c r="A3" s="73" t="s">
        <v>84</v>
      </c>
      <c r="B3" s="73"/>
      <c r="C3" s="73"/>
      <c r="D3" s="73"/>
      <c r="E3" s="73"/>
      <c r="F3" s="73"/>
      <c r="G3" s="73"/>
    </row>
    <row r="4" spans="1:7" s="16" customFormat="1" ht="16.5" customHeight="1">
      <c r="A4" s="74" t="s">
        <v>66</v>
      </c>
      <c r="B4" s="74"/>
      <c r="C4" s="74"/>
      <c r="D4" s="74"/>
      <c r="E4" s="74"/>
      <c r="F4" s="74"/>
      <c r="G4" s="74"/>
    </row>
    <row r="5" spans="1:7" s="50" customFormat="1" ht="16.5" customHeight="1">
      <c r="A5" s="64"/>
      <c r="B5" s="64"/>
      <c r="C5" s="64"/>
      <c r="D5" s="64"/>
      <c r="E5" s="64"/>
      <c r="F5" s="75" t="s">
        <v>67</v>
      </c>
      <c r="G5" s="75"/>
    </row>
    <row r="6" spans="1:7" ht="15" customHeight="1">
      <c r="A6" s="72" t="s">
        <v>0</v>
      </c>
      <c r="B6" s="66" t="s">
        <v>63</v>
      </c>
      <c r="C6" s="66"/>
      <c r="D6" s="66"/>
      <c r="E6" s="66" t="s">
        <v>64</v>
      </c>
      <c r="F6" s="66"/>
      <c r="G6" s="66"/>
    </row>
    <row r="7" spans="1:7" ht="36" customHeight="1">
      <c r="A7" s="72"/>
      <c r="B7" s="29" t="s">
        <v>22</v>
      </c>
      <c r="C7" s="30" t="s">
        <v>21</v>
      </c>
      <c r="D7" s="30" t="s">
        <v>20</v>
      </c>
      <c r="E7" s="30" t="s">
        <v>21</v>
      </c>
      <c r="F7" s="30" t="s">
        <v>20</v>
      </c>
      <c r="G7" s="1" t="s">
        <v>18</v>
      </c>
    </row>
    <row r="8" spans="1:7" ht="27.75" customHeight="1">
      <c r="A8" s="23" t="s">
        <v>6</v>
      </c>
      <c r="B8" s="31"/>
      <c r="C8" s="31"/>
      <c r="D8" s="31"/>
      <c r="E8" s="31"/>
      <c r="F8" s="31"/>
      <c r="G8" s="1"/>
    </row>
    <row r="9" spans="1:7" s="3" customFormat="1" ht="42.75" customHeight="1">
      <c r="A9" s="18" t="s">
        <v>7</v>
      </c>
      <c r="B9" s="67"/>
      <c r="C9" s="67"/>
      <c r="D9" s="67"/>
      <c r="E9" s="1"/>
      <c r="F9" s="52"/>
      <c r="G9" s="1"/>
    </row>
    <row r="10" spans="1:7">
      <c r="A10" s="7" t="s">
        <v>1</v>
      </c>
      <c r="B10" s="69"/>
      <c r="C10" s="70"/>
      <c r="D10" s="71"/>
      <c r="E10" s="51"/>
      <c r="F10" s="53"/>
      <c r="G10" s="1"/>
    </row>
    <row r="11" spans="1:7" ht="42.75" customHeight="1">
      <c r="A11" s="15" t="s">
        <v>19</v>
      </c>
      <c r="B11" s="32"/>
      <c r="C11" s="31">
        <v>35.340000000000003</v>
      </c>
      <c r="D11" s="30">
        <v>161857200</v>
      </c>
      <c r="E11" s="31">
        <v>35.340000000000003</v>
      </c>
      <c r="F11" s="54">
        <v>161857200</v>
      </c>
      <c r="G11" s="31">
        <v>0</v>
      </c>
    </row>
    <row r="12" spans="1:7" ht="51.75" customHeight="1">
      <c r="A12" s="15" t="s">
        <v>9</v>
      </c>
      <c r="B12" s="32"/>
      <c r="C12" s="31"/>
      <c r="D12" s="31"/>
      <c r="E12" s="31"/>
      <c r="F12" s="55"/>
      <c r="G12" s="1"/>
    </row>
    <row r="13" spans="1:7" ht="19.5" customHeight="1">
      <c r="A13" s="1" t="s">
        <v>8</v>
      </c>
      <c r="B13" s="32"/>
      <c r="C13" s="31"/>
      <c r="D13" s="31">
        <v>14118130</v>
      </c>
      <c r="E13" s="31"/>
      <c r="F13" s="55">
        <v>14118130</v>
      </c>
      <c r="G13" s="1">
        <v>0</v>
      </c>
    </row>
    <row r="14" spans="1:7" ht="21.75" customHeight="1">
      <c r="A14" s="1" t="s">
        <v>2</v>
      </c>
      <c r="B14" s="32"/>
      <c r="C14" s="31"/>
      <c r="D14" s="31">
        <v>39720000</v>
      </c>
      <c r="E14" s="31"/>
      <c r="F14" s="55">
        <v>39720000</v>
      </c>
      <c r="G14" s="1">
        <v>0</v>
      </c>
    </row>
    <row r="15" spans="1:7" ht="19.5" customHeight="1">
      <c r="A15" s="1" t="s">
        <v>3</v>
      </c>
      <c r="B15" s="32"/>
      <c r="C15" s="31"/>
      <c r="D15" s="31">
        <v>1421680</v>
      </c>
      <c r="E15" s="31"/>
      <c r="F15" s="55">
        <v>1421680</v>
      </c>
      <c r="G15" s="1">
        <v>0</v>
      </c>
    </row>
    <row r="16" spans="1:7" ht="22.5" customHeight="1">
      <c r="A16" s="1" t="s">
        <v>4</v>
      </c>
      <c r="B16" s="32"/>
      <c r="C16" s="31"/>
      <c r="D16" s="31">
        <v>13425450</v>
      </c>
      <c r="E16" s="31"/>
      <c r="F16" s="55">
        <v>13425450</v>
      </c>
      <c r="G16" s="1">
        <v>0</v>
      </c>
    </row>
    <row r="17" spans="1:7" ht="22.5" customHeight="1">
      <c r="A17" s="1" t="s">
        <v>30</v>
      </c>
      <c r="B17" s="32">
        <v>2700</v>
      </c>
      <c r="C17" s="31"/>
      <c r="D17" s="31">
        <v>29864700</v>
      </c>
      <c r="E17" s="31"/>
      <c r="F17" s="55">
        <v>29864700</v>
      </c>
      <c r="G17" s="1">
        <v>0</v>
      </c>
    </row>
    <row r="18" spans="1:7" ht="22.5" customHeight="1">
      <c r="A18" s="1" t="s">
        <v>29</v>
      </c>
      <c r="B18" s="32">
        <v>2550</v>
      </c>
      <c r="C18" s="31"/>
      <c r="D18" s="31">
        <v>385050</v>
      </c>
      <c r="E18" s="31"/>
      <c r="F18" s="55">
        <v>385050</v>
      </c>
      <c r="G18" s="1">
        <v>0</v>
      </c>
    </row>
    <row r="19" spans="1:7" ht="22.5" customHeight="1">
      <c r="A19" s="1" t="s">
        <v>31</v>
      </c>
      <c r="B19" s="32">
        <v>2</v>
      </c>
      <c r="C19" s="31"/>
      <c r="D19" s="31">
        <v>7410550</v>
      </c>
      <c r="E19" s="31"/>
      <c r="F19" s="55">
        <v>7410550</v>
      </c>
      <c r="G19" s="1">
        <v>0</v>
      </c>
    </row>
    <row r="20" spans="1:7" ht="22.5" customHeight="1">
      <c r="A20" s="31" t="s">
        <v>33</v>
      </c>
      <c r="B20" s="32"/>
      <c r="C20" s="31"/>
      <c r="D20" s="30">
        <f>D11+D13+D14+D16+D15+D17+D18+D19</f>
        <v>268202760</v>
      </c>
      <c r="E20" s="31"/>
      <c r="F20" s="54">
        <f>F11+F13+F14+F16+F15+F17+F18+F19</f>
        <v>268202760</v>
      </c>
      <c r="G20" s="1">
        <v>0</v>
      </c>
    </row>
    <row r="21" spans="1:7" ht="22.5" customHeight="1">
      <c r="A21" s="33" t="s">
        <v>32</v>
      </c>
      <c r="B21" s="32"/>
      <c r="C21" s="31"/>
      <c r="D21" s="31">
        <v>-130739615</v>
      </c>
      <c r="E21" s="31"/>
      <c r="F21" s="55">
        <v>-130739615</v>
      </c>
      <c r="G21" s="1">
        <v>0</v>
      </c>
    </row>
    <row r="22" spans="1:7" ht="46.5" customHeight="1">
      <c r="A22" s="34" t="s">
        <v>34</v>
      </c>
      <c r="B22" s="32"/>
      <c r="C22" s="31"/>
      <c r="D22" s="31">
        <v>137463145</v>
      </c>
      <c r="E22" s="31"/>
      <c r="F22" s="55">
        <v>137463145</v>
      </c>
      <c r="G22" s="1">
        <v>0</v>
      </c>
    </row>
    <row r="23" spans="1:7" ht="22.5" customHeight="1">
      <c r="A23" s="34" t="s">
        <v>60</v>
      </c>
      <c r="B23" s="32"/>
      <c r="C23" s="31"/>
      <c r="D23" s="31">
        <v>1830832</v>
      </c>
      <c r="E23" s="31"/>
      <c r="F23" s="55">
        <v>1830832</v>
      </c>
      <c r="G23" s="1"/>
    </row>
    <row r="24" spans="1:7" ht="53.25" customHeight="1">
      <c r="A24" s="35" t="s">
        <v>59</v>
      </c>
      <c r="B24" s="36"/>
      <c r="C24" s="19"/>
      <c r="D24" s="19">
        <f>D22+D23</f>
        <v>139293977</v>
      </c>
      <c r="E24" s="19"/>
      <c r="F24" s="56">
        <f>F22+F23</f>
        <v>139293977</v>
      </c>
      <c r="G24" s="1"/>
    </row>
    <row r="25" spans="1:7" ht="36" customHeight="1">
      <c r="A25" s="25" t="s">
        <v>5</v>
      </c>
      <c r="B25" s="32"/>
      <c r="C25" s="31"/>
      <c r="D25" s="31"/>
      <c r="E25" s="31"/>
      <c r="F25" s="55"/>
      <c r="G25" s="1"/>
    </row>
    <row r="26" spans="1:7" ht="30" customHeight="1">
      <c r="A26" s="12" t="s">
        <v>10</v>
      </c>
      <c r="B26" s="32">
        <f>D26/C26</f>
        <v>2872000</v>
      </c>
      <c r="C26" s="31">
        <v>24.7</v>
      </c>
      <c r="D26" s="37">
        <v>70938400</v>
      </c>
      <c r="E26" s="31">
        <v>24.7</v>
      </c>
      <c r="F26" s="57">
        <v>70938400</v>
      </c>
      <c r="G26" s="1">
        <v>0</v>
      </c>
    </row>
    <row r="27" spans="1:7" ht="30" customHeight="1">
      <c r="A27" s="11" t="s">
        <v>11</v>
      </c>
      <c r="B27" s="32">
        <f t="shared" ref="B27:B30" si="0">D27/C27</f>
        <v>1200000</v>
      </c>
      <c r="C27" s="31">
        <v>17</v>
      </c>
      <c r="D27" s="37">
        <v>20400000</v>
      </c>
      <c r="E27" s="31">
        <v>17</v>
      </c>
      <c r="F27" s="57">
        <v>20400000</v>
      </c>
      <c r="G27" s="1">
        <v>0</v>
      </c>
    </row>
    <row r="28" spans="1:7" ht="33.75" customHeight="1">
      <c r="A28" s="13" t="s">
        <v>12</v>
      </c>
      <c r="B28" s="32">
        <f t="shared" si="0"/>
        <v>1436000</v>
      </c>
      <c r="C28" s="31">
        <v>25</v>
      </c>
      <c r="D28" s="37">
        <v>35900000</v>
      </c>
      <c r="E28" s="31">
        <v>25</v>
      </c>
      <c r="F28" s="57">
        <v>35900000</v>
      </c>
      <c r="G28" s="1">
        <v>0</v>
      </c>
    </row>
    <row r="29" spans="1:7" ht="31.5" customHeight="1">
      <c r="A29" s="13" t="s">
        <v>23</v>
      </c>
      <c r="B29" s="32">
        <f t="shared" si="0"/>
        <v>35000</v>
      </c>
      <c r="C29" s="31">
        <v>25</v>
      </c>
      <c r="D29" s="38">
        <v>875000</v>
      </c>
      <c r="E29" s="31">
        <v>25</v>
      </c>
      <c r="F29" s="58">
        <v>875000</v>
      </c>
      <c r="G29" s="1">
        <v>0</v>
      </c>
    </row>
    <row r="30" spans="1:7" ht="31.5" customHeight="1">
      <c r="A30" s="13" t="s">
        <v>13</v>
      </c>
      <c r="B30" s="32">
        <f t="shared" si="0"/>
        <v>600000</v>
      </c>
      <c r="C30" s="31">
        <v>17</v>
      </c>
      <c r="D30" s="31">
        <v>10200000</v>
      </c>
      <c r="E30" s="31">
        <v>17</v>
      </c>
      <c r="F30" s="55">
        <v>10200000</v>
      </c>
      <c r="G30" s="1">
        <v>0</v>
      </c>
    </row>
    <row r="31" spans="1:7" ht="31.5" customHeight="1">
      <c r="A31" s="13" t="s">
        <v>14</v>
      </c>
      <c r="B31" s="32">
        <v>53333</v>
      </c>
      <c r="C31" s="31">
        <v>283</v>
      </c>
      <c r="D31" s="37">
        <v>15093333</v>
      </c>
      <c r="E31" s="31">
        <v>283</v>
      </c>
      <c r="F31" s="57">
        <v>15093333</v>
      </c>
      <c r="G31" s="1">
        <v>0</v>
      </c>
    </row>
    <row r="32" spans="1:7" ht="31.5" customHeight="1">
      <c r="A32" s="13" t="s">
        <v>15</v>
      </c>
      <c r="B32" s="32">
        <v>26666</v>
      </c>
      <c r="C32" s="31">
        <v>290</v>
      </c>
      <c r="D32" s="37">
        <v>7733333</v>
      </c>
      <c r="E32" s="31">
        <v>290</v>
      </c>
      <c r="F32" s="57">
        <v>7733333</v>
      </c>
      <c r="G32" s="1">
        <v>0</v>
      </c>
    </row>
    <row r="33" spans="1:7" ht="31.5" customHeight="1">
      <c r="A33" s="14" t="s">
        <v>27</v>
      </c>
      <c r="B33" s="32"/>
      <c r="C33" s="31"/>
      <c r="D33" s="37"/>
      <c r="E33" s="31"/>
      <c r="F33" s="57"/>
      <c r="G33" s="1">
        <v>0</v>
      </c>
    </row>
    <row r="34" spans="1:7" ht="49.5" customHeight="1">
      <c r="A34" s="13" t="s">
        <v>36</v>
      </c>
      <c r="B34" s="32">
        <v>384000</v>
      </c>
      <c r="C34" s="31">
        <v>3</v>
      </c>
      <c r="D34" s="37">
        <v>1152000</v>
      </c>
      <c r="E34" s="31">
        <v>3</v>
      </c>
      <c r="F34" s="57">
        <v>1152000</v>
      </c>
      <c r="G34" s="1">
        <v>0</v>
      </c>
    </row>
    <row r="35" spans="1:7" ht="49.5" customHeight="1">
      <c r="A35" s="13" t="s">
        <v>26</v>
      </c>
      <c r="B35" s="32"/>
      <c r="C35" s="31">
        <v>1</v>
      </c>
      <c r="D35" s="37">
        <v>1402910</v>
      </c>
      <c r="E35" s="31">
        <v>1</v>
      </c>
      <c r="F35" s="57">
        <v>1402910</v>
      </c>
      <c r="G35" s="1">
        <v>0</v>
      </c>
    </row>
    <row r="36" spans="1:7" ht="49.5" customHeight="1">
      <c r="A36" s="41" t="s">
        <v>28</v>
      </c>
      <c r="B36" s="22">
        <f t="shared" ref="B36:D36" si="1">B32+B31+B30+B28+B27+B26+B29+B34+B35</f>
        <v>6606999</v>
      </c>
      <c r="C36" s="22">
        <f t="shared" si="1"/>
        <v>685.7</v>
      </c>
      <c r="D36" s="22">
        <f t="shared" si="1"/>
        <v>163694976</v>
      </c>
      <c r="E36" s="22">
        <f t="shared" ref="E36:F36" si="2">E32+E31+E30+E28+E27+E26+E29+E34+E35</f>
        <v>685.7</v>
      </c>
      <c r="F36" s="59">
        <f t="shared" si="2"/>
        <v>163694976</v>
      </c>
      <c r="G36" s="1">
        <v>0</v>
      </c>
    </row>
    <row r="37" spans="1:7" ht="31.5" customHeight="1">
      <c r="A37" s="9" t="s">
        <v>61</v>
      </c>
      <c r="B37" s="32"/>
      <c r="C37" s="31"/>
      <c r="D37" s="31"/>
      <c r="E37" s="31"/>
      <c r="F37" s="55"/>
      <c r="G37" s="1"/>
    </row>
    <row r="38" spans="1:7" ht="51.75" customHeight="1">
      <c r="A38" s="49" t="s">
        <v>37</v>
      </c>
      <c r="B38" s="21">
        <f t="shared" ref="B38" si="3">D38/C38</f>
        <v>1569983.9812646369</v>
      </c>
      <c r="C38" s="20">
        <v>21.35</v>
      </c>
      <c r="D38" s="20">
        <v>33519158</v>
      </c>
      <c r="E38" s="20">
        <v>21.35</v>
      </c>
      <c r="F38" s="60">
        <v>33519158</v>
      </c>
      <c r="G38" s="1">
        <v>0</v>
      </c>
    </row>
    <row r="39" spans="1:7" ht="51.75" customHeight="1">
      <c r="A39" s="49" t="s">
        <v>38</v>
      </c>
      <c r="B39" s="21"/>
      <c r="C39" s="20"/>
      <c r="D39" s="20">
        <v>29478250</v>
      </c>
      <c r="E39" s="20"/>
      <c r="F39" s="60">
        <v>29478250</v>
      </c>
      <c r="G39" s="1">
        <v>0</v>
      </c>
    </row>
    <row r="40" spans="1:7" ht="51.75" customHeight="1">
      <c r="A40" s="49" t="s">
        <v>39</v>
      </c>
      <c r="B40" s="21"/>
      <c r="C40" s="20"/>
      <c r="D40" s="20">
        <v>210330</v>
      </c>
      <c r="E40" s="20"/>
      <c r="F40" s="60">
        <v>210330</v>
      </c>
      <c r="G40" s="1">
        <v>0</v>
      </c>
    </row>
    <row r="41" spans="1:7" ht="36.75" customHeight="1">
      <c r="A41" s="19" t="s">
        <v>56</v>
      </c>
      <c r="B41" s="19">
        <f>B36+B38+B39</f>
        <v>8176982.9812646369</v>
      </c>
      <c r="C41" s="19">
        <f>C36+C38+C39</f>
        <v>707.05000000000007</v>
      </c>
      <c r="D41" s="22">
        <f>D36+D38+D39+D40</f>
        <v>226902714</v>
      </c>
      <c r="E41" s="19">
        <f>E36+E38+E39</f>
        <v>707.05000000000007</v>
      </c>
      <c r="F41" s="59">
        <f>F36+F38+F39+F40</f>
        <v>226902714</v>
      </c>
      <c r="G41" s="1">
        <v>0</v>
      </c>
    </row>
    <row r="42" spans="1:7" ht="60.75" customHeight="1">
      <c r="A42" s="42" t="s">
        <v>57</v>
      </c>
      <c r="B42" s="39"/>
      <c r="C42" s="40"/>
      <c r="D42" s="43">
        <v>2473667</v>
      </c>
      <c r="E42" s="40"/>
      <c r="F42" s="61">
        <v>2473667</v>
      </c>
      <c r="G42" s="1">
        <v>0</v>
      </c>
    </row>
    <row r="43" spans="1:7" ht="55.5" customHeight="1">
      <c r="A43" s="42" t="s">
        <v>55</v>
      </c>
      <c r="B43" s="39"/>
      <c r="C43" s="40"/>
      <c r="D43" s="43">
        <v>1238000</v>
      </c>
      <c r="E43" s="40"/>
      <c r="F43" s="61">
        <v>1238000</v>
      </c>
      <c r="G43" s="1">
        <v>0</v>
      </c>
    </row>
    <row r="44" spans="1:7" ht="30" customHeight="1">
      <c r="A44" s="6"/>
      <c r="B44" s="32"/>
      <c r="C44" s="31"/>
      <c r="D44" s="31"/>
      <c r="E44" s="31"/>
      <c r="F44" s="55"/>
      <c r="G44" s="1"/>
    </row>
    <row r="45" spans="1:7" ht="28.5" customHeight="1">
      <c r="A45" s="42" t="s">
        <v>16</v>
      </c>
      <c r="B45" s="39"/>
      <c r="C45" s="40"/>
      <c r="D45" s="40"/>
      <c r="E45" s="40"/>
      <c r="F45" s="62"/>
      <c r="G45" s="1"/>
    </row>
    <row r="46" spans="1:7" s="4" customFormat="1" ht="16.5" customHeight="1">
      <c r="A46" s="1" t="s">
        <v>40</v>
      </c>
      <c r="B46" s="32"/>
      <c r="C46" s="31"/>
      <c r="D46" s="31">
        <v>11700000</v>
      </c>
      <c r="E46" s="31"/>
      <c r="F46" s="55">
        <v>11700000</v>
      </c>
      <c r="G46" s="63"/>
    </row>
    <row r="47" spans="1:7" s="4" customFormat="1" ht="19.5" customHeight="1">
      <c r="A47" s="1" t="s">
        <v>41</v>
      </c>
      <c r="B47" s="32"/>
      <c r="C47" s="31"/>
      <c r="D47" s="31">
        <v>14100000</v>
      </c>
      <c r="E47" s="31"/>
      <c r="F47" s="55">
        <v>14100000</v>
      </c>
      <c r="G47" s="63"/>
    </row>
    <row r="48" spans="1:7">
      <c r="A48" s="2" t="s">
        <v>42</v>
      </c>
      <c r="B48" s="32">
        <f t="shared" ref="B48" si="4">D48/C48</f>
        <v>60896</v>
      </c>
      <c r="C48" s="31">
        <v>203</v>
      </c>
      <c r="D48" s="31">
        <v>12361888</v>
      </c>
      <c r="E48" s="31">
        <v>200</v>
      </c>
      <c r="F48" s="55">
        <v>12179200</v>
      </c>
      <c r="G48" s="1">
        <v>-182688</v>
      </c>
    </row>
    <row r="49" spans="1:7" ht="29.25" customHeight="1">
      <c r="A49" s="24" t="s">
        <v>43</v>
      </c>
      <c r="B49" s="32">
        <f>D49/C49</f>
        <v>188500</v>
      </c>
      <c r="C49" s="31">
        <v>222</v>
      </c>
      <c r="D49" s="31">
        <v>41847000</v>
      </c>
      <c r="E49" s="31">
        <v>210</v>
      </c>
      <c r="F49" s="55">
        <v>39585000</v>
      </c>
      <c r="G49" s="1">
        <v>-2262000</v>
      </c>
    </row>
    <row r="50" spans="1:7" ht="48" customHeight="1">
      <c r="A50" s="27" t="s">
        <v>44</v>
      </c>
      <c r="B50" s="32">
        <v>163500</v>
      </c>
      <c r="C50" s="31">
        <v>190</v>
      </c>
      <c r="D50" s="31">
        <v>31065000</v>
      </c>
      <c r="E50" s="31">
        <v>190</v>
      </c>
      <c r="F50" s="55">
        <v>31065000</v>
      </c>
      <c r="G50" s="1">
        <v>0</v>
      </c>
    </row>
    <row r="51" spans="1:7" ht="45">
      <c r="A51" s="27" t="s">
        <v>45</v>
      </c>
      <c r="B51" s="32">
        <v>550000</v>
      </c>
      <c r="C51" s="31">
        <v>23</v>
      </c>
      <c r="D51" s="31">
        <v>12650000</v>
      </c>
      <c r="E51" s="31">
        <v>23</v>
      </c>
      <c r="F51" s="55">
        <v>12650000</v>
      </c>
      <c r="G51" s="1">
        <v>0</v>
      </c>
    </row>
    <row r="52" spans="1:7" ht="45">
      <c r="A52" s="27" t="s">
        <v>46</v>
      </c>
      <c r="B52" s="32">
        <v>220000</v>
      </c>
      <c r="C52" s="31">
        <v>1</v>
      </c>
      <c r="D52" s="31">
        <v>220000</v>
      </c>
      <c r="E52" s="31">
        <v>1</v>
      </c>
      <c r="F52" s="55">
        <v>220000</v>
      </c>
      <c r="G52" s="1">
        <v>0</v>
      </c>
    </row>
    <row r="53" spans="1:7" ht="30" customHeight="1">
      <c r="A53" s="6" t="s">
        <v>47</v>
      </c>
      <c r="B53" s="32">
        <v>494100</v>
      </c>
      <c r="C53" s="31">
        <v>37</v>
      </c>
      <c r="D53" s="31">
        <v>18281700</v>
      </c>
      <c r="E53" s="31">
        <v>37</v>
      </c>
      <c r="F53" s="55">
        <v>18281700</v>
      </c>
      <c r="G53" s="1">
        <v>0</v>
      </c>
    </row>
    <row r="54" spans="1:7">
      <c r="A54" s="2" t="s">
        <v>17</v>
      </c>
      <c r="B54" s="32"/>
      <c r="C54" s="31">
        <v>0</v>
      </c>
      <c r="D54" s="31">
        <v>0</v>
      </c>
      <c r="E54" s="31">
        <v>0</v>
      </c>
      <c r="F54" s="55">
        <v>0</v>
      </c>
      <c r="G54" s="1">
        <v>0</v>
      </c>
    </row>
    <row r="55" spans="1:7">
      <c r="A55" s="2" t="s">
        <v>24</v>
      </c>
      <c r="B55" s="32"/>
      <c r="C55" s="31">
        <v>0</v>
      </c>
      <c r="D55" s="31">
        <v>0</v>
      </c>
      <c r="E55" s="31">
        <v>0</v>
      </c>
      <c r="F55" s="55">
        <v>0</v>
      </c>
      <c r="G55" s="1">
        <v>0</v>
      </c>
    </row>
    <row r="56" spans="1:7">
      <c r="A56" s="28" t="s">
        <v>48</v>
      </c>
      <c r="B56" s="32"/>
      <c r="C56" s="31">
        <v>0</v>
      </c>
      <c r="D56" s="31">
        <v>0</v>
      </c>
      <c r="E56" s="31">
        <v>0</v>
      </c>
      <c r="F56" s="55">
        <v>0</v>
      </c>
      <c r="G56" s="1">
        <v>0</v>
      </c>
    </row>
    <row r="57" spans="1:7">
      <c r="A57" s="5"/>
      <c r="B57" s="32"/>
      <c r="C57" s="31"/>
      <c r="D57" s="31"/>
      <c r="E57" s="31"/>
      <c r="F57" s="55"/>
      <c r="G57" s="1"/>
    </row>
    <row r="58" spans="1:7" ht="60">
      <c r="A58" s="10" t="s">
        <v>49</v>
      </c>
      <c r="B58" s="32">
        <f>D58/C58</f>
        <v>2606040</v>
      </c>
      <c r="C58" s="31">
        <v>16</v>
      </c>
      <c r="D58" s="31">
        <v>41696640</v>
      </c>
      <c r="E58" s="31">
        <v>16</v>
      </c>
      <c r="F58" s="55">
        <v>41696640</v>
      </c>
      <c r="G58" s="1">
        <v>0</v>
      </c>
    </row>
    <row r="59" spans="1:7" ht="45">
      <c r="A59" s="10" t="s">
        <v>50</v>
      </c>
      <c r="B59" s="32"/>
      <c r="C59" s="31"/>
      <c r="D59" s="31">
        <v>6802000</v>
      </c>
      <c r="E59" s="31"/>
      <c r="F59" s="55">
        <v>6802000</v>
      </c>
      <c r="G59" s="1">
        <v>0</v>
      </c>
    </row>
    <row r="60" spans="1:7" ht="30">
      <c r="A60" s="8" t="s">
        <v>51</v>
      </c>
      <c r="B60" s="32"/>
      <c r="C60" s="31"/>
      <c r="D60" s="31">
        <v>1324042</v>
      </c>
      <c r="E60" s="31"/>
      <c r="F60" s="55">
        <v>1324042</v>
      </c>
      <c r="G60" s="1">
        <v>0</v>
      </c>
    </row>
    <row r="61" spans="1:7" ht="30">
      <c r="A61" s="8" t="s">
        <v>52</v>
      </c>
      <c r="B61" s="32"/>
      <c r="C61" s="31"/>
      <c r="D61" s="31">
        <v>1164421</v>
      </c>
      <c r="E61" s="31"/>
      <c r="F61" s="55">
        <v>1164421</v>
      </c>
      <c r="G61" s="1">
        <v>0</v>
      </c>
    </row>
    <row r="62" spans="1:7">
      <c r="A62" s="8" t="s">
        <v>53</v>
      </c>
      <c r="B62" s="32"/>
      <c r="C62" s="31"/>
      <c r="D62" s="31">
        <v>15960000</v>
      </c>
      <c r="E62" s="31"/>
      <c r="F62" s="55">
        <v>15960000</v>
      </c>
      <c r="G62" s="1">
        <v>0</v>
      </c>
    </row>
    <row r="63" spans="1:7">
      <c r="A63" s="8" t="s">
        <v>54</v>
      </c>
      <c r="B63" s="32"/>
      <c r="C63" s="31"/>
      <c r="D63" s="31">
        <v>8000000</v>
      </c>
      <c r="E63" s="31"/>
      <c r="F63" s="55">
        <v>8000000</v>
      </c>
      <c r="G63" s="1">
        <v>0</v>
      </c>
    </row>
    <row r="64" spans="1:7">
      <c r="A64" s="43" t="s">
        <v>25</v>
      </c>
      <c r="B64" s="44"/>
      <c r="C64" s="43"/>
      <c r="D64" s="43">
        <f>D46+D47+D48+D49+D50+D51+D52+D53+D58+D59+D60+D61+D62+D63</f>
        <v>217172691</v>
      </c>
      <c r="E64" s="43"/>
      <c r="F64" s="61">
        <f>F46+F47+F48+F49+F50+F51+F52+F53+F58+F59+F60+F61+F62+F63</f>
        <v>214728003</v>
      </c>
      <c r="G64" s="40">
        <v>-2444688</v>
      </c>
    </row>
    <row r="65" spans="1:7" ht="50.25" customHeight="1">
      <c r="A65" s="45" t="s">
        <v>35</v>
      </c>
      <c r="B65" s="39">
        <v>1140</v>
      </c>
      <c r="C65" s="40">
        <v>11061</v>
      </c>
      <c r="D65" s="43">
        <v>12609540</v>
      </c>
      <c r="E65" s="40">
        <v>11061</v>
      </c>
      <c r="F65" s="61">
        <v>12609540</v>
      </c>
      <c r="G65" s="40">
        <v>0</v>
      </c>
    </row>
    <row r="66" spans="1:7" ht="27.75" customHeight="1">
      <c r="A66" s="46" t="s">
        <v>58</v>
      </c>
      <c r="B66" s="47"/>
      <c r="C66" s="47"/>
      <c r="D66" s="48">
        <f>D24+D41+D42+D43+D64+D65</f>
        <v>599690589</v>
      </c>
      <c r="E66" s="48"/>
      <c r="F66" s="48">
        <f>F65+F64+F43+F42+F41+F24</f>
        <v>597245901</v>
      </c>
      <c r="G66" s="40"/>
    </row>
    <row r="67" spans="1:7" ht="45.75" customHeight="1">
      <c r="A67" s="68" t="s">
        <v>62</v>
      </c>
      <c r="B67" s="68"/>
      <c r="C67" s="68"/>
      <c r="D67" s="68"/>
      <c r="E67" s="26"/>
      <c r="F67" s="26"/>
    </row>
    <row r="68" spans="1:7" ht="64.5" customHeight="1">
      <c r="A68" s="1"/>
      <c r="B68" s="27" t="s">
        <v>68</v>
      </c>
      <c r="C68" s="1" t="s">
        <v>69</v>
      </c>
      <c r="D68" s="27" t="s">
        <v>70</v>
      </c>
      <c r="E68" s="17"/>
      <c r="F68" s="17"/>
    </row>
    <row r="69" spans="1:7" ht="31.5" customHeight="1">
      <c r="A69" s="27" t="s">
        <v>71</v>
      </c>
      <c r="B69" s="1">
        <v>137463145</v>
      </c>
      <c r="C69" s="1">
        <v>0</v>
      </c>
      <c r="D69" s="1">
        <v>137463145</v>
      </c>
    </row>
    <row r="70" spans="1:7">
      <c r="A70" s="1" t="s">
        <v>72</v>
      </c>
      <c r="B70" s="1">
        <v>1830832</v>
      </c>
      <c r="C70" s="1">
        <v>0</v>
      </c>
      <c r="D70" s="1">
        <v>1830832</v>
      </c>
    </row>
    <row r="71" spans="1:7">
      <c r="A71" s="1" t="s">
        <v>73</v>
      </c>
      <c r="B71" s="1">
        <v>1238000</v>
      </c>
      <c r="C71" s="1">
        <v>0</v>
      </c>
      <c r="D71" s="1">
        <v>1238000</v>
      </c>
    </row>
    <row r="72" spans="1:7" ht="49.5" customHeight="1">
      <c r="A72" s="13" t="s">
        <v>74</v>
      </c>
      <c r="B72" s="1">
        <v>2473667</v>
      </c>
      <c r="C72" s="1">
        <v>0</v>
      </c>
      <c r="D72" s="1">
        <v>2473667</v>
      </c>
    </row>
    <row r="73" spans="1:7">
      <c r="A73" s="1" t="s">
        <v>75</v>
      </c>
      <c r="B73" s="1">
        <v>226902714</v>
      </c>
      <c r="C73" s="1">
        <v>0</v>
      </c>
      <c r="D73" s="1">
        <v>226902714</v>
      </c>
    </row>
    <row r="74" spans="1:7" ht="18.75" customHeight="1">
      <c r="A74" s="1" t="s">
        <v>76</v>
      </c>
      <c r="B74" s="1">
        <v>217172691</v>
      </c>
      <c r="C74" s="1">
        <v>-2444688</v>
      </c>
      <c r="D74" s="1">
        <f>B74+C74</f>
        <v>214728003</v>
      </c>
    </row>
    <row r="75" spans="1:7" ht="33" customHeight="1">
      <c r="A75" s="1" t="s">
        <v>77</v>
      </c>
      <c r="B75" s="1">
        <v>19875692</v>
      </c>
      <c r="C75" s="1">
        <v>7946770</v>
      </c>
      <c r="D75" s="1">
        <f t="shared" ref="D75:D78" si="5">B75+C75</f>
        <v>27822462</v>
      </c>
    </row>
    <row r="76" spans="1:7" ht="33" customHeight="1">
      <c r="A76" s="1" t="s">
        <v>78</v>
      </c>
      <c r="B76" s="1">
        <v>10073187</v>
      </c>
      <c r="C76" s="1">
        <v>3202559</v>
      </c>
      <c r="D76" s="1">
        <f t="shared" si="5"/>
        <v>13275746</v>
      </c>
    </row>
    <row r="77" spans="1:7" ht="33" customHeight="1">
      <c r="A77" s="1" t="s">
        <v>79</v>
      </c>
      <c r="B77" s="1">
        <v>1414472</v>
      </c>
      <c r="C77" s="1">
        <v>0</v>
      </c>
      <c r="D77" s="1">
        <f t="shared" si="5"/>
        <v>1414472</v>
      </c>
    </row>
    <row r="78" spans="1:7" ht="33" customHeight="1">
      <c r="A78" s="13" t="s">
        <v>80</v>
      </c>
      <c r="B78" s="1">
        <v>13019908</v>
      </c>
      <c r="C78" s="1">
        <v>0</v>
      </c>
      <c r="D78" s="1">
        <f t="shared" si="5"/>
        <v>13019908</v>
      </c>
    </row>
    <row r="79" spans="1:7">
      <c r="A79" s="1" t="s">
        <v>81</v>
      </c>
      <c r="B79" s="1">
        <f>B69+B70+B71+B72+B73+B74+B75+B76+B77+B78</f>
        <v>631464308</v>
      </c>
      <c r="C79" s="1">
        <f t="shared" ref="C79:D79" si="6">C69+C70+C71+C72+C73+C74+C75+C76+C77+C78</f>
        <v>8704641</v>
      </c>
      <c r="D79" s="1">
        <f t="shared" si="6"/>
        <v>640168949</v>
      </c>
    </row>
    <row r="80" spans="1:7">
      <c r="A80" s="1" t="s">
        <v>82</v>
      </c>
      <c r="B80" s="1">
        <v>6035040</v>
      </c>
      <c r="C80" s="1">
        <v>-6035040</v>
      </c>
      <c r="D80" s="1">
        <v>0</v>
      </c>
    </row>
    <row r="81" spans="1:4">
      <c r="A81" s="1" t="s">
        <v>83</v>
      </c>
      <c r="B81" s="1">
        <f>B79+B80</f>
        <v>637499348</v>
      </c>
      <c r="C81" s="1">
        <f>C79+C80</f>
        <v>2669601</v>
      </c>
      <c r="D81" s="1">
        <f>B81+C81</f>
        <v>640168949</v>
      </c>
    </row>
  </sheetData>
  <mergeCells count="11">
    <mergeCell ref="A2:G2"/>
    <mergeCell ref="B1:C1"/>
    <mergeCell ref="B6:D6"/>
    <mergeCell ref="B9:D9"/>
    <mergeCell ref="A67:D67"/>
    <mergeCell ref="B10:D10"/>
    <mergeCell ref="A6:A7"/>
    <mergeCell ref="A3:G3"/>
    <mergeCell ref="A4:G4"/>
    <mergeCell ref="F5:G5"/>
    <mergeCell ref="E6:G6"/>
  </mergeCells>
  <pageMargins left="0.45" right="0.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településüzemeltetés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KissLilla</dc:creator>
  <cp:lastModifiedBy>Kiss Lilla</cp:lastModifiedBy>
  <cp:lastPrinted>2016-09-02T06:24:48Z</cp:lastPrinted>
  <dcterms:created xsi:type="dcterms:W3CDTF">2012-07-10T08:39:17Z</dcterms:created>
  <dcterms:modified xsi:type="dcterms:W3CDTF">2016-09-08T12:28:49Z</dcterms:modified>
</cp:coreProperties>
</file>