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930" windowWidth="19335" windowHeight="7080"/>
  </bookViews>
  <sheets>
    <sheet name="településüzemeltetés" sheetId="2" r:id="rId1"/>
  </sheets>
  <calcPr calcId="124519"/>
</workbook>
</file>

<file path=xl/calcChain.xml><?xml version="1.0" encoding="utf-8"?>
<calcChain xmlns="http://schemas.openxmlformats.org/spreadsheetml/2006/main">
  <c r="D74" i="2"/>
  <c r="C74"/>
  <c r="D72"/>
  <c r="B69"/>
  <c r="E42"/>
  <c r="F43"/>
  <c r="D70"/>
  <c r="D71"/>
  <c r="D73"/>
  <c r="D68"/>
  <c r="F55"/>
  <c r="B74"/>
  <c r="E63"/>
  <c r="F48"/>
  <c r="F49"/>
  <c r="F50"/>
  <c r="F51"/>
  <c r="F52"/>
  <c r="F53"/>
  <c r="F54"/>
  <c r="F56"/>
  <c r="F57"/>
  <c r="F58"/>
  <c r="F59"/>
  <c r="F60"/>
  <c r="F61"/>
  <c r="F47"/>
  <c r="F41"/>
  <c r="F40"/>
  <c r="E38"/>
  <c r="F29"/>
  <c r="F30"/>
  <c r="F31"/>
  <c r="F32"/>
  <c r="F33"/>
  <c r="F34"/>
  <c r="F28"/>
  <c r="F25"/>
  <c r="F24"/>
  <c r="F12"/>
  <c r="D67"/>
  <c r="F13"/>
  <c r="F14"/>
  <c r="F15"/>
  <c r="F16"/>
  <c r="F17"/>
  <c r="F18"/>
  <c r="F19"/>
  <c r="F20"/>
  <c r="F22"/>
  <c r="F23"/>
  <c r="F27"/>
  <c r="F35"/>
  <c r="F36"/>
  <c r="F37"/>
  <c r="F39"/>
  <c r="F44"/>
  <c r="F45"/>
  <c r="F46"/>
  <c r="F62"/>
  <c r="F64"/>
  <c r="D21"/>
  <c r="F21" s="1"/>
  <c r="D26"/>
  <c r="F26" s="1"/>
  <c r="D38"/>
  <c r="D42" s="1"/>
  <c r="D63"/>
  <c r="B28"/>
  <c r="B51"/>
  <c r="F63" l="1"/>
  <c r="F38"/>
  <c r="F42" s="1"/>
  <c r="B59"/>
  <c r="B29"/>
  <c r="B30"/>
  <c r="B31"/>
  <c r="B32"/>
  <c r="B33"/>
  <c r="B34"/>
  <c r="B40"/>
  <c r="B47"/>
  <c r="B48"/>
  <c r="B49"/>
  <c r="B50"/>
  <c r="B52"/>
  <c r="B53"/>
  <c r="B25" l="1"/>
</calcChain>
</file>

<file path=xl/sharedStrings.xml><?xml version="1.0" encoding="utf-8"?>
<sst xmlns="http://schemas.openxmlformats.org/spreadsheetml/2006/main" count="81" uniqueCount="79">
  <si>
    <t>Támogatási jogcím</t>
  </si>
  <si>
    <t>fő</t>
  </si>
  <si>
    <t>I.1. általános feladatok</t>
  </si>
  <si>
    <t xml:space="preserve">bb. Közvilágítás fenntartásának támogatása </t>
  </si>
  <si>
    <t xml:space="preserve">bc. Köztemető fenntartással kapcsolatos feladatok </t>
  </si>
  <si>
    <t xml:space="preserve">bd. Közutak fenntartásának támogatása </t>
  </si>
  <si>
    <t xml:space="preserve">II. Egyes köznevelési felafatok támogatása (Városi Óvoda) 
</t>
  </si>
  <si>
    <t>Általános működés támogatás, településüzemeltetés kötelező feldadatok támogatására</t>
  </si>
  <si>
    <t>I. Települési önkormányzatok működésének támogatása</t>
  </si>
  <si>
    <t>1.ba. Zöldterület gazdálkodáshoz kapcsolódó feladatok</t>
  </si>
  <si>
    <t xml:space="preserve">összesen: </t>
  </si>
  <si>
    <t>1.b. településüzemeltetéshez kapcsolódó feladatellátás támogatása</t>
  </si>
  <si>
    <t>d. egyéb kötelező feladatok támogatása  (pl. helyi közlekedés támogatása, vízgazdálkodás, sport támogatása)</t>
  </si>
  <si>
    <t>Óvodapedagógusok, elsimert létszáma             8 hónapra</t>
  </si>
  <si>
    <t xml:space="preserve">Óvodapedagógusok munkáját közvetlenül segítők bértám. 8 hónap
</t>
  </si>
  <si>
    <t xml:space="preserve">Óvodapedagógusok elismert létszáma 4 hónap
</t>
  </si>
  <si>
    <t xml:space="preserve">Óvodaped. munkáját közvetlenül segítők bértám. 4 hónap
</t>
  </si>
  <si>
    <t>Óvodaműködtetési támogatás 8 hónap</t>
  </si>
  <si>
    <t>Óvodaműködtetési támogatás 4 hónap</t>
  </si>
  <si>
    <t xml:space="preserve">Óvoda összesen </t>
  </si>
  <si>
    <t xml:space="preserve">Népjóléti Szolgálat </t>
  </si>
  <si>
    <t>Családsegítés</t>
  </si>
  <si>
    <t xml:space="preserve">III.3. Egyes szoc. és gyermekjóléti feladatok támogatása  
</t>
  </si>
  <si>
    <t>társulási kieg. családsegítés</t>
  </si>
  <si>
    <t>társulási kieg. gyermekjóléti szolgálat</t>
  </si>
  <si>
    <t>Gyermekjóléti szolgálat</t>
  </si>
  <si>
    <t>szociális étkeztetés</t>
  </si>
  <si>
    <t>fogyatékos bölcsödés gyerekek ellátása</t>
  </si>
  <si>
    <t xml:space="preserve">III.4. számított intézményvezetői és segítő létszámhoz bértámogatás
</t>
  </si>
  <si>
    <t xml:space="preserve">III.4. intézmény-üzemeltetési támogatás
</t>
  </si>
  <si>
    <t xml:space="preserve">házi segítségnyújtás társulás által </t>
  </si>
  <si>
    <t xml:space="preserve">III.2.Hozzájárulás pénzbeli szociális ellátásokhoz
</t>
  </si>
  <si>
    <t>időskorúak nappali ellátása társulásban</t>
  </si>
  <si>
    <t>fogyatékosok nappali ellátása társulásban</t>
  </si>
  <si>
    <t xml:space="preserve">1.a. Hivatal működésének támogatása
</t>
  </si>
  <si>
    <t>mutató</t>
  </si>
  <si>
    <t xml:space="preserve">fajlagos összeg
</t>
  </si>
  <si>
    <t xml:space="preserve">II.4. Társulás által fenntartott óvodákba bejáró gyerekek utaztatásának támogatása </t>
  </si>
  <si>
    <t>I.2. nem közművel öszegyűjtött szennyvíz ártalmatlanítása</t>
  </si>
  <si>
    <t>Óvodapedagógusok eliemsert létszáma (Pótlólagos összeg)</t>
  </si>
  <si>
    <t>kedvezményes gyerekétkeztetés (normatív kedvezményben részesülők után)</t>
  </si>
  <si>
    <t xml:space="preserve">bértámogatás </t>
  </si>
  <si>
    <t>gyermekétlkeztetés üzemeltetési támogatás</t>
  </si>
  <si>
    <t>hátrányos helyzetű</t>
  </si>
  <si>
    <t>Szociális feladatok ellátása</t>
  </si>
  <si>
    <t xml:space="preserve">üdülőhelyi feladatok támogatása </t>
  </si>
  <si>
    <t xml:space="preserve">egyéb kötelező feladatok támogatása </t>
  </si>
  <si>
    <t xml:space="preserve">Mesterpedagógus kategóriába sorolt óvodapedagógusok kiegészítő támogatása </t>
  </si>
  <si>
    <t xml:space="preserve">Pedagógus II. kategóriába sorolt óvodapedagógusok kiegészítő támogatása </t>
  </si>
  <si>
    <t>II. 5. Kiegészítő támogatás óvodapedagógusok minősítéséből adódó többletkiadáshoz</t>
  </si>
  <si>
    <t>bér</t>
  </si>
  <si>
    <t xml:space="preserve">Óvoda bér és működési támogatás összesen </t>
  </si>
  <si>
    <t>2015. évi eredeti előirányzat</t>
  </si>
  <si>
    <t>módosítás</t>
  </si>
  <si>
    <t xml:space="preserve">módosított 
előirányzat </t>
  </si>
  <si>
    <t xml:space="preserve">eredeti támogatás 
</t>
  </si>
  <si>
    <t xml:space="preserve"> változás</t>
  </si>
  <si>
    <t xml:space="preserve">módosított 
támogatás  </t>
  </si>
  <si>
    <t xml:space="preserve">lakott külterületi támogatás </t>
  </si>
  <si>
    <t xml:space="preserve">eredeti </t>
  </si>
  <si>
    <t xml:space="preserve">módosított </t>
  </si>
  <si>
    <t xml:space="preserve">Általános támogatás Hivatal műküdtetésének támogatása
</t>
  </si>
  <si>
    <t xml:space="preserve">Köznevelési feladatok támogatása </t>
  </si>
  <si>
    <t xml:space="preserve">összesen </t>
  </si>
  <si>
    <t xml:space="preserve">kiegészítő támogatás (bérkompenzáció, prémiumévek)
</t>
  </si>
  <si>
    <t xml:space="preserve">Szociális feladatok (segélyek, szoc.ág.pótlék)
</t>
  </si>
  <si>
    <t>2015. évi feladatalapú finanszírozás bevételei</t>
  </si>
  <si>
    <t>"2. sz. melléklet az 1/2015./II.12./ sz. önk. rendelethez"</t>
  </si>
  <si>
    <t xml:space="preserve">általános feldatok támogatása összesen: </t>
  </si>
  <si>
    <t xml:space="preserve">bölcsödei ellátás </t>
  </si>
  <si>
    <t>III.5. gyerekétkeztetés int. üzemeltetési támogatás bölcsöde</t>
  </si>
  <si>
    <t xml:space="preserve">IV. Kemenesaljai Művelődési Kp.  nyilvános könyvtári támogatás
</t>
  </si>
  <si>
    <t xml:space="preserve">Mutatószámfelmérés eredménye: </t>
  </si>
  <si>
    <t>feladatalapú finanszírozás egyéb változásai (bérkompenzáció, prémium évek)</t>
  </si>
  <si>
    <t xml:space="preserve">előző évi elszámolás </t>
  </si>
  <si>
    <t>2. sz. melléklet a 3/2016./IV.07./ sz. önk. rendelethez</t>
  </si>
  <si>
    <t xml:space="preserve">1.c. Korrigálva a 2013. évi adóalap 0,5%-val </t>
  </si>
  <si>
    <t>kulturális feladatok támogatása</t>
  </si>
  <si>
    <t xml:space="preserve">államháztartáson belüli megelőlegezés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</si>
</sst>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3"/>
      <name val="Times New Roman"/>
      <family val="1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0" xfId="0" applyFont="1"/>
    <xf numFmtId="0" fontId="0" fillId="0" borderId="3" xfId="0" applyBorder="1"/>
    <xf numFmtId="0" fontId="1" fillId="0" borderId="1" xfId="0" applyFont="1" applyFill="1" applyBorder="1"/>
    <xf numFmtId="0" fontId="0" fillId="0" borderId="0" xfId="0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Border="1"/>
    <xf numFmtId="0" fontId="0" fillId="0" borderId="0" xfId="0" applyFill="1"/>
    <xf numFmtId="0" fontId="1" fillId="0" borderId="3" xfId="0" applyFont="1" applyBorder="1"/>
    <xf numFmtId="0" fontId="1" fillId="3" borderId="1" xfId="0" applyFont="1" applyFill="1" applyBorder="1"/>
    <xf numFmtId="0" fontId="0" fillId="3" borderId="1" xfId="0" applyFill="1" applyBorder="1"/>
    <xf numFmtId="0" fontId="0" fillId="3" borderId="4" xfId="0" applyFill="1" applyBorder="1"/>
    <xf numFmtId="3" fontId="0" fillId="3" borderId="1" xfId="0" applyNumberFormat="1" applyFill="1" applyBorder="1"/>
    <xf numFmtId="0" fontId="3" fillId="3" borderId="1" xfId="0" applyFont="1" applyFill="1" applyBorder="1"/>
    <xf numFmtId="3" fontId="1" fillId="3" borderId="1" xfId="0" applyNumberFormat="1" applyFont="1" applyFill="1" applyBorder="1"/>
    <xf numFmtId="0" fontId="0" fillId="3" borderId="1" xfId="0" applyFont="1" applyFill="1" applyBorder="1"/>
    <xf numFmtId="0" fontId="1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3" borderId="4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4" borderId="1" xfId="0" applyFont="1" applyFill="1" applyBorder="1"/>
    <xf numFmtId="0" fontId="1" fillId="4" borderId="1" xfId="0" applyFont="1" applyFill="1" applyBorder="1"/>
    <xf numFmtId="0" fontId="6" fillId="2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9" fillId="0" borderId="6" xfId="0" applyFont="1" applyBorder="1" applyAlignment="1">
      <alignment horizontal="right"/>
    </xf>
    <xf numFmtId="0" fontId="0" fillId="0" borderId="7" xfId="0" applyFill="1" applyBorder="1" applyAlignment="1"/>
    <xf numFmtId="3" fontId="0" fillId="0" borderId="1" xfId="0" applyNumberFormat="1" applyBorder="1"/>
    <xf numFmtId="3" fontId="1" fillId="4" borderId="1" xfId="0" applyNumberFormat="1" applyFont="1" applyFill="1" applyBorder="1"/>
    <xf numFmtId="0" fontId="6" fillId="2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/>
    </xf>
    <xf numFmtId="0" fontId="9" fillId="0" borderId="6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177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74"/>
  <sheetViews>
    <sheetView tabSelected="1" topLeftCell="A65" zoomScale="90" zoomScaleNormal="90" workbookViewId="0">
      <selection activeCell="J69" sqref="J69"/>
    </sheetView>
  </sheetViews>
  <sheetFormatPr defaultRowHeight="15"/>
  <cols>
    <col min="1" max="1" width="31.28515625" customWidth="1"/>
    <col min="2" max="2" width="12" bestFit="1" customWidth="1"/>
    <col min="3" max="3" width="13.28515625" customWidth="1"/>
    <col min="4" max="4" width="12" bestFit="1" customWidth="1"/>
    <col min="5" max="6" width="12" customWidth="1"/>
  </cols>
  <sheetData>
    <row r="2" spans="1:8" s="21" customFormat="1" ht="23.25" customHeight="1">
      <c r="A2" s="57" t="s">
        <v>66</v>
      </c>
      <c r="B2" s="57"/>
      <c r="C2" s="57"/>
      <c r="D2" s="57"/>
      <c r="E2" s="57"/>
      <c r="F2" s="57"/>
      <c r="G2" s="57"/>
    </row>
    <row r="3" spans="1:8" s="21" customFormat="1" ht="23.25" customHeight="1">
      <c r="A3" s="46"/>
      <c r="B3" s="46"/>
      <c r="C3" s="46"/>
      <c r="D3" s="46"/>
      <c r="E3" s="46"/>
      <c r="F3" s="46"/>
      <c r="G3" s="46"/>
    </row>
    <row r="4" spans="1:8" s="21" customFormat="1" ht="16.5" customHeight="1">
      <c r="A4" s="62" t="s">
        <v>75</v>
      </c>
      <c r="B4" s="62"/>
      <c r="C4" s="62"/>
      <c r="D4" s="62"/>
      <c r="E4" s="62"/>
      <c r="F4" s="62"/>
      <c r="G4" s="46"/>
    </row>
    <row r="5" spans="1:8" s="21" customFormat="1" ht="15" customHeight="1">
      <c r="A5" s="63" t="s">
        <v>67</v>
      </c>
      <c r="B5" s="63"/>
      <c r="C5" s="63"/>
      <c r="D5" s="63"/>
      <c r="E5" s="63"/>
      <c r="F5" s="63"/>
      <c r="G5" s="35"/>
    </row>
    <row r="6" spans="1:8" s="21" customFormat="1" ht="15" customHeight="1">
      <c r="A6" s="47" t="s">
        <v>72</v>
      </c>
      <c r="B6" s="47"/>
      <c r="C6" s="47"/>
      <c r="D6" s="47"/>
      <c r="E6" s="47"/>
      <c r="F6" s="47"/>
      <c r="G6" s="35"/>
    </row>
    <row r="7" spans="1:8" ht="33" customHeight="1">
      <c r="A7" s="61" t="s">
        <v>0</v>
      </c>
      <c r="B7" s="56" t="s">
        <v>52</v>
      </c>
      <c r="C7" s="56"/>
      <c r="D7" s="56"/>
      <c r="E7" s="9" t="s">
        <v>53</v>
      </c>
      <c r="F7" s="20" t="s">
        <v>54</v>
      </c>
      <c r="G7" s="3"/>
      <c r="H7" s="3"/>
    </row>
    <row r="8" spans="1:8" ht="36" customHeight="1">
      <c r="A8" s="61"/>
      <c r="B8" s="36" t="s">
        <v>36</v>
      </c>
      <c r="C8" s="37" t="s">
        <v>35</v>
      </c>
      <c r="D8" s="39" t="s">
        <v>55</v>
      </c>
      <c r="E8" s="37" t="s">
        <v>56</v>
      </c>
      <c r="F8" s="38" t="s">
        <v>57</v>
      </c>
      <c r="G8" s="3"/>
      <c r="H8" s="3"/>
    </row>
    <row r="9" spans="1:8" ht="27.75" customHeight="1">
      <c r="A9" s="32" t="s">
        <v>7</v>
      </c>
      <c r="B9" s="27"/>
      <c r="C9" s="26"/>
      <c r="D9" s="26"/>
      <c r="E9" s="26"/>
      <c r="F9" s="26"/>
      <c r="G9" s="3"/>
      <c r="H9" s="3"/>
    </row>
    <row r="10" spans="1:8" s="3" customFormat="1" ht="42.75" customHeight="1">
      <c r="A10" s="54" t="s">
        <v>8</v>
      </c>
      <c r="B10" s="55"/>
      <c r="C10" s="55"/>
      <c r="D10" s="55"/>
      <c r="E10" s="55"/>
      <c r="F10" s="55"/>
    </row>
    <row r="11" spans="1:8">
      <c r="A11" s="9" t="s">
        <v>2</v>
      </c>
      <c r="B11" s="58"/>
      <c r="C11" s="59"/>
      <c r="D11" s="60"/>
      <c r="E11" s="34"/>
      <c r="F11" s="34"/>
      <c r="G11" s="3"/>
      <c r="H11" s="3"/>
    </row>
    <row r="12" spans="1:8" ht="42.75" customHeight="1">
      <c r="A12" s="20" t="s">
        <v>34</v>
      </c>
      <c r="B12" s="27" t="s">
        <v>1</v>
      </c>
      <c r="C12" s="26">
        <v>36.869999999999997</v>
      </c>
      <c r="D12" s="25">
        <v>163093800</v>
      </c>
      <c r="E12" s="25">
        <v>0</v>
      </c>
      <c r="F12" s="25">
        <f>D12+E12</f>
        <v>163093800</v>
      </c>
      <c r="G12" s="3"/>
      <c r="H12" s="3"/>
    </row>
    <row r="13" spans="1:8" ht="51.75" customHeight="1">
      <c r="A13" s="20" t="s">
        <v>11</v>
      </c>
      <c r="B13" s="27"/>
      <c r="C13" s="26"/>
      <c r="D13" s="26"/>
      <c r="E13" s="26"/>
      <c r="F13" s="25">
        <f t="shared" ref="F13:F64" si="0">D13</f>
        <v>0</v>
      </c>
      <c r="G13" s="3"/>
      <c r="H13" s="3"/>
    </row>
    <row r="14" spans="1:8" ht="19.5" customHeight="1">
      <c r="A14" s="1" t="s">
        <v>9</v>
      </c>
      <c r="B14" s="27"/>
      <c r="C14" s="26"/>
      <c r="D14" s="26">
        <v>14117952</v>
      </c>
      <c r="E14" s="26"/>
      <c r="F14" s="25">
        <f t="shared" si="0"/>
        <v>14117952</v>
      </c>
      <c r="G14" s="3"/>
      <c r="H14" s="3"/>
    </row>
    <row r="15" spans="1:8" ht="21.75" customHeight="1">
      <c r="A15" s="1" t="s">
        <v>3</v>
      </c>
      <c r="B15" s="27"/>
      <c r="C15" s="26"/>
      <c r="D15" s="26">
        <v>39720000</v>
      </c>
      <c r="E15" s="26"/>
      <c r="F15" s="25">
        <f t="shared" si="0"/>
        <v>39720000</v>
      </c>
      <c r="G15" s="3"/>
      <c r="H15" s="3"/>
    </row>
    <row r="16" spans="1:8" ht="19.5" customHeight="1">
      <c r="A16" s="1" t="s">
        <v>4</v>
      </c>
      <c r="B16" s="27"/>
      <c r="C16" s="26"/>
      <c r="D16" s="26">
        <v>1421680</v>
      </c>
      <c r="E16" s="26"/>
      <c r="F16" s="25">
        <f t="shared" si="0"/>
        <v>1421680</v>
      </c>
      <c r="G16" s="3"/>
      <c r="H16" s="3"/>
    </row>
    <row r="17" spans="1:8" ht="22.5" customHeight="1">
      <c r="A17" s="1" t="s">
        <v>5</v>
      </c>
      <c r="B17" s="27"/>
      <c r="C17" s="26"/>
      <c r="D17" s="26">
        <v>13428400</v>
      </c>
      <c r="E17" s="26"/>
      <c r="F17" s="25">
        <f t="shared" si="0"/>
        <v>13428400</v>
      </c>
      <c r="G17" s="3"/>
      <c r="H17" s="3"/>
    </row>
    <row r="18" spans="1:8" ht="22.5" customHeight="1">
      <c r="A18" s="1" t="s">
        <v>46</v>
      </c>
      <c r="B18" s="27"/>
      <c r="C18" s="26"/>
      <c r="D18" s="26">
        <v>0</v>
      </c>
      <c r="E18" s="26"/>
      <c r="F18" s="25">
        <f t="shared" si="0"/>
        <v>0</v>
      </c>
      <c r="G18" s="3"/>
      <c r="H18" s="3"/>
    </row>
    <row r="19" spans="1:8" ht="22.5" customHeight="1">
      <c r="A19" s="1" t="s">
        <v>58</v>
      </c>
      <c r="B19" s="27"/>
      <c r="C19" s="26"/>
      <c r="D19" s="26">
        <v>0</v>
      </c>
      <c r="E19" s="26"/>
      <c r="F19" s="25">
        <f t="shared" si="0"/>
        <v>0</v>
      </c>
      <c r="G19" s="3"/>
      <c r="H19" s="3"/>
    </row>
    <row r="20" spans="1:8" ht="22.5" customHeight="1">
      <c r="A20" s="1" t="s">
        <v>45</v>
      </c>
      <c r="B20" s="27"/>
      <c r="C20" s="26"/>
      <c r="D20" s="26">
        <v>0</v>
      </c>
      <c r="E20" s="26"/>
      <c r="F20" s="25">
        <f t="shared" si="0"/>
        <v>0</v>
      </c>
      <c r="G20" s="3"/>
      <c r="H20" s="3"/>
    </row>
    <row r="21" spans="1:8" ht="22.5" customHeight="1">
      <c r="A21" s="1" t="s">
        <v>10</v>
      </c>
      <c r="B21" s="27"/>
      <c r="C21" s="26"/>
      <c r="D21" s="25">
        <f>D12+D14+D15+D17+D16</f>
        <v>231781832</v>
      </c>
      <c r="E21" s="25"/>
      <c r="F21" s="25">
        <f t="shared" si="0"/>
        <v>231781832</v>
      </c>
      <c r="G21" s="3"/>
      <c r="H21" s="3"/>
    </row>
    <row r="22" spans="1:8" ht="22.5" customHeight="1">
      <c r="A22" s="24" t="s">
        <v>76</v>
      </c>
      <c r="B22" s="27"/>
      <c r="C22" s="26"/>
      <c r="D22" s="26">
        <v>-148776933</v>
      </c>
      <c r="E22" s="26"/>
      <c r="F22" s="25">
        <f t="shared" si="0"/>
        <v>-148776933</v>
      </c>
      <c r="G22" s="3"/>
      <c r="H22" s="3"/>
    </row>
    <row r="23" spans="1:8" ht="22.5" customHeight="1">
      <c r="A23" s="5" t="s">
        <v>38</v>
      </c>
      <c r="B23" s="27">
        <v>0</v>
      </c>
      <c r="C23" s="26">
        <v>0</v>
      </c>
      <c r="D23" s="26">
        <v>0</v>
      </c>
      <c r="E23" s="26"/>
      <c r="F23" s="25">
        <f t="shared" si="0"/>
        <v>0</v>
      </c>
      <c r="G23" s="3"/>
      <c r="H23" s="3"/>
    </row>
    <row r="24" spans="1:8" ht="22.5" customHeight="1">
      <c r="A24" s="1" t="s">
        <v>7</v>
      </c>
      <c r="B24" s="27"/>
      <c r="C24" s="26"/>
      <c r="D24" s="25">
        <v>116387049</v>
      </c>
      <c r="E24" s="25">
        <v>0</v>
      </c>
      <c r="F24" s="25">
        <f>D24+E24</f>
        <v>116387049</v>
      </c>
      <c r="G24" s="3"/>
      <c r="H24" s="3"/>
    </row>
    <row r="25" spans="1:8" ht="49.5" customHeight="1">
      <c r="A25" s="11" t="s">
        <v>12</v>
      </c>
      <c r="B25" s="27">
        <f>D25/C25</f>
        <v>0</v>
      </c>
      <c r="C25" s="26">
        <v>11209</v>
      </c>
      <c r="D25" s="25">
        <v>0</v>
      </c>
      <c r="E25" s="25"/>
      <c r="F25" s="25">
        <f t="shared" ref="F25:F26" si="1">D25+E25</f>
        <v>0</v>
      </c>
      <c r="G25" s="3"/>
      <c r="H25" s="3"/>
    </row>
    <row r="26" spans="1:8" ht="28.5" customHeight="1">
      <c r="A26" s="40" t="s">
        <v>68</v>
      </c>
      <c r="B26" s="27"/>
      <c r="C26" s="26"/>
      <c r="D26" s="25">
        <f>D24+D25</f>
        <v>116387049</v>
      </c>
      <c r="E26" s="25">
        <v>0</v>
      </c>
      <c r="F26" s="25">
        <f t="shared" si="1"/>
        <v>116387049</v>
      </c>
      <c r="G26" s="3"/>
      <c r="H26" s="3"/>
    </row>
    <row r="27" spans="1:8" ht="30" customHeight="1">
      <c r="A27" s="8" t="s">
        <v>6</v>
      </c>
      <c r="B27" s="27"/>
      <c r="C27" s="26"/>
      <c r="D27" s="26"/>
      <c r="E27" s="26"/>
      <c r="F27" s="25">
        <f t="shared" si="0"/>
        <v>0</v>
      </c>
      <c r="G27" s="3"/>
      <c r="H27" s="3"/>
    </row>
    <row r="28" spans="1:8" ht="30" customHeight="1">
      <c r="A28" s="16" t="s">
        <v>13</v>
      </c>
      <c r="B28" s="27">
        <f t="shared" ref="B28:B34" si="2">D28/C28</f>
        <v>2768000</v>
      </c>
      <c r="C28" s="26">
        <v>25.5</v>
      </c>
      <c r="D28" s="28">
        <v>70584000</v>
      </c>
      <c r="E28" s="28">
        <v>0</v>
      </c>
      <c r="F28" s="30">
        <f>D28+E28</f>
        <v>70584000</v>
      </c>
      <c r="G28" s="3"/>
      <c r="H28" s="3"/>
    </row>
    <row r="29" spans="1:8" ht="33.75" customHeight="1">
      <c r="A29" s="15" t="s">
        <v>14</v>
      </c>
      <c r="B29" s="27">
        <f t="shared" si="2"/>
        <v>1200000</v>
      </c>
      <c r="C29" s="26">
        <v>18</v>
      </c>
      <c r="D29" s="28">
        <v>21600000</v>
      </c>
      <c r="E29" s="28">
        <v>0</v>
      </c>
      <c r="F29" s="30">
        <f t="shared" ref="F29:F34" si="3">D29+E29</f>
        <v>21600000</v>
      </c>
      <c r="G29" s="3"/>
      <c r="H29" s="3"/>
    </row>
    <row r="30" spans="1:8" ht="31.5" customHeight="1">
      <c r="A30" s="17" t="s">
        <v>15</v>
      </c>
      <c r="B30" s="27">
        <f t="shared" si="2"/>
        <v>1429008.1300813006</v>
      </c>
      <c r="C30" s="26">
        <v>24.6</v>
      </c>
      <c r="D30" s="28">
        <v>35153600</v>
      </c>
      <c r="E30" s="28">
        <v>-1107200</v>
      </c>
      <c r="F30" s="30">
        <f t="shared" si="3"/>
        <v>34046400</v>
      </c>
      <c r="G30" s="3"/>
      <c r="H30" s="3"/>
    </row>
    <row r="31" spans="1:8" ht="31.5" customHeight="1">
      <c r="A31" s="17" t="s">
        <v>39</v>
      </c>
      <c r="B31" s="27">
        <f t="shared" si="2"/>
        <v>36138.211382113819</v>
      </c>
      <c r="C31" s="26">
        <v>24.6</v>
      </c>
      <c r="D31" s="29">
        <v>889000</v>
      </c>
      <c r="E31" s="29">
        <v>-28000</v>
      </c>
      <c r="F31" s="30">
        <f t="shared" si="3"/>
        <v>861000</v>
      </c>
      <c r="G31" s="3"/>
      <c r="H31" s="3"/>
    </row>
    <row r="32" spans="1:8" ht="31.5" customHeight="1">
      <c r="A32" s="17" t="s">
        <v>16</v>
      </c>
      <c r="B32" s="27">
        <f t="shared" si="2"/>
        <v>600000</v>
      </c>
      <c r="C32" s="26">
        <v>18</v>
      </c>
      <c r="D32" s="26">
        <v>10800000</v>
      </c>
      <c r="E32" s="26">
        <v>-600000</v>
      </c>
      <c r="F32" s="30">
        <f t="shared" si="3"/>
        <v>10200000</v>
      </c>
      <c r="G32" s="3"/>
      <c r="H32" s="3"/>
    </row>
    <row r="33" spans="1:8" ht="31.5" customHeight="1">
      <c r="A33" s="17" t="s">
        <v>17</v>
      </c>
      <c r="B33" s="27">
        <f t="shared" si="2"/>
        <v>46666.667796610171</v>
      </c>
      <c r="C33" s="26">
        <v>295</v>
      </c>
      <c r="D33" s="28">
        <v>13766667</v>
      </c>
      <c r="E33" s="28">
        <v>0</v>
      </c>
      <c r="F33" s="30">
        <f t="shared" si="3"/>
        <v>13766667</v>
      </c>
      <c r="G33" s="3"/>
      <c r="H33" s="3"/>
    </row>
    <row r="34" spans="1:8" ht="31.5" customHeight="1">
      <c r="A34" s="17" t="s">
        <v>18</v>
      </c>
      <c r="B34" s="27">
        <f t="shared" si="2"/>
        <v>24157.833922261485</v>
      </c>
      <c r="C34" s="26">
        <v>283</v>
      </c>
      <c r="D34" s="28">
        <v>6836667</v>
      </c>
      <c r="E34" s="28">
        <v>-233334</v>
      </c>
      <c r="F34" s="30">
        <f t="shared" si="3"/>
        <v>6603333</v>
      </c>
      <c r="G34" s="3"/>
      <c r="H34" s="3"/>
    </row>
    <row r="35" spans="1:8" ht="49.5" customHeight="1">
      <c r="A35" s="18" t="s">
        <v>49</v>
      </c>
      <c r="B35" s="27"/>
      <c r="C35" s="26"/>
      <c r="D35" s="28"/>
      <c r="E35" s="28"/>
      <c r="F35" s="25">
        <f t="shared" si="0"/>
        <v>0</v>
      </c>
      <c r="G35" s="3"/>
      <c r="H35" s="3"/>
    </row>
    <row r="36" spans="1:8" ht="49.5" customHeight="1">
      <c r="A36" s="17" t="s">
        <v>48</v>
      </c>
      <c r="B36" s="27"/>
      <c r="C36" s="26">
        <v>3</v>
      </c>
      <c r="D36" s="28">
        <v>1056000</v>
      </c>
      <c r="E36" s="28"/>
      <c r="F36" s="25">
        <f t="shared" si="0"/>
        <v>1056000</v>
      </c>
      <c r="G36" s="3"/>
      <c r="H36" s="3"/>
    </row>
    <row r="37" spans="1:8" ht="49.5" customHeight="1">
      <c r="A37" s="17" t="s">
        <v>47</v>
      </c>
      <c r="B37" s="27"/>
      <c r="C37" s="26">
        <v>1</v>
      </c>
      <c r="D37" s="28">
        <v>1286000</v>
      </c>
      <c r="E37" s="28"/>
      <c r="F37" s="25">
        <f t="shared" si="0"/>
        <v>1286000</v>
      </c>
      <c r="G37" s="3"/>
      <c r="H37" s="3"/>
    </row>
    <row r="38" spans="1:8" ht="31.5" customHeight="1">
      <c r="A38" s="18" t="s">
        <v>51</v>
      </c>
      <c r="B38" s="27"/>
      <c r="C38" s="26"/>
      <c r="D38" s="30">
        <f>D34+D33+D32+D30+D29+D28+D31+D36+D37</f>
        <v>161971934</v>
      </c>
      <c r="E38" s="30">
        <f t="shared" ref="E38:F38" si="4">E34+E33+E32+E30+E29+E28+E31+E36+E37</f>
        <v>-1968534</v>
      </c>
      <c r="F38" s="30">
        <f t="shared" si="4"/>
        <v>160003400</v>
      </c>
      <c r="G38" s="3"/>
      <c r="H38" s="3"/>
    </row>
    <row r="39" spans="1:8" ht="51.75" customHeight="1">
      <c r="A39" s="12" t="s">
        <v>40</v>
      </c>
      <c r="B39" s="27"/>
      <c r="C39" s="26">
        <v>0</v>
      </c>
      <c r="D39" s="26">
        <v>0</v>
      </c>
      <c r="E39" s="26"/>
      <c r="F39" s="25">
        <f t="shared" si="0"/>
        <v>0</v>
      </c>
      <c r="G39" s="3"/>
      <c r="H39" s="3"/>
    </row>
    <row r="40" spans="1:8" ht="51.75" customHeight="1">
      <c r="A40" s="12" t="s">
        <v>41</v>
      </c>
      <c r="B40" s="27">
        <f>D40/C40</f>
        <v>1798054.8104956269</v>
      </c>
      <c r="C40" s="26">
        <v>20.58</v>
      </c>
      <c r="D40" s="26">
        <v>37003968</v>
      </c>
      <c r="E40" s="26">
        <v>-2856000</v>
      </c>
      <c r="F40" s="25">
        <f>D40+E40</f>
        <v>34147968</v>
      </c>
      <c r="G40" s="3"/>
      <c r="H40" s="3"/>
    </row>
    <row r="41" spans="1:8" ht="51.75" customHeight="1">
      <c r="A41" s="12" t="s">
        <v>42</v>
      </c>
      <c r="B41" s="27"/>
      <c r="C41" s="26"/>
      <c r="D41" s="26">
        <v>20313326</v>
      </c>
      <c r="E41" s="26">
        <v>3640357</v>
      </c>
      <c r="F41" s="25">
        <f>D41+E41</f>
        <v>23953683</v>
      </c>
      <c r="G41" s="3"/>
      <c r="H41" s="3"/>
    </row>
    <row r="42" spans="1:8" ht="34.5" customHeight="1">
      <c r="A42" s="6" t="s">
        <v>19</v>
      </c>
      <c r="B42" s="27"/>
      <c r="C42" s="26"/>
      <c r="D42" s="30">
        <f>D38+D40+D41</f>
        <v>219289228</v>
      </c>
      <c r="E42" s="30">
        <f>E38+E40+E41</f>
        <v>-1184177</v>
      </c>
      <c r="F42" s="30">
        <f>F38+F40+F41</f>
        <v>218105051</v>
      </c>
      <c r="G42" s="3"/>
      <c r="H42" s="3"/>
    </row>
    <row r="43" spans="1:8" ht="34.5" customHeight="1">
      <c r="A43" s="6" t="s">
        <v>37</v>
      </c>
      <c r="B43" s="27"/>
      <c r="C43" s="26"/>
      <c r="D43" s="25">
        <v>2172000</v>
      </c>
      <c r="E43" s="25">
        <v>60334</v>
      </c>
      <c r="F43" s="25">
        <f>D43+E43</f>
        <v>2232334</v>
      </c>
      <c r="G43" s="3"/>
      <c r="H43" s="3"/>
    </row>
    <row r="44" spans="1:8" ht="30" customHeight="1">
      <c r="A44" s="19" t="s">
        <v>31</v>
      </c>
      <c r="B44" s="27"/>
      <c r="C44" s="26"/>
      <c r="D44" s="25">
        <v>0</v>
      </c>
      <c r="E44" s="25"/>
      <c r="F44" s="25">
        <f t="shared" si="0"/>
        <v>0</v>
      </c>
      <c r="G44" s="3"/>
      <c r="H44" s="3"/>
    </row>
    <row r="45" spans="1:8" ht="28.5" customHeight="1">
      <c r="A45" s="8" t="s">
        <v>20</v>
      </c>
      <c r="B45" s="27"/>
      <c r="C45" s="26"/>
      <c r="D45" s="26"/>
      <c r="E45" s="26"/>
      <c r="F45" s="25">
        <f t="shared" si="0"/>
        <v>0</v>
      </c>
      <c r="G45" s="3"/>
      <c r="H45" s="3"/>
    </row>
    <row r="46" spans="1:8" ht="45">
      <c r="A46" s="20" t="s">
        <v>22</v>
      </c>
      <c r="B46" s="27"/>
      <c r="C46" s="26"/>
      <c r="D46" s="26"/>
      <c r="E46" s="26"/>
      <c r="F46" s="25">
        <f t="shared" si="0"/>
        <v>0</v>
      </c>
      <c r="G46" s="3"/>
      <c r="H46" s="3"/>
    </row>
    <row r="47" spans="1:8">
      <c r="A47" s="1" t="s">
        <v>21</v>
      </c>
      <c r="B47" s="27">
        <f t="shared" ref="B47:B53" si="5">D47/C47</f>
        <v>1976712.4277456647</v>
      </c>
      <c r="C47" s="26">
        <v>3.46</v>
      </c>
      <c r="D47" s="26">
        <v>6839425</v>
      </c>
      <c r="E47" s="26"/>
      <c r="F47" s="25">
        <f>D47+E47</f>
        <v>6839425</v>
      </c>
      <c r="G47" s="3"/>
      <c r="H47" s="3"/>
    </row>
    <row r="48" spans="1:8">
      <c r="A48" s="1" t="s">
        <v>23</v>
      </c>
      <c r="B48" s="27">
        <f t="shared" si="5"/>
        <v>300</v>
      </c>
      <c r="C48" s="26">
        <v>17315</v>
      </c>
      <c r="D48" s="26">
        <v>5194500</v>
      </c>
      <c r="E48" s="26"/>
      <c r="F48" s="25">
        <f t="shared" ref="F48:F61" si="6">D48+E48</f>
        <v>5194500</v>
      </c>
      <c r="G48" s="3"/>
      <c r="H48" s="3"/>
    </row>
    <row r="49" spans="1:8" s="4" customFormat="1">
      <c r="A49" s="3" t="s">
        <v>25</v>
      </c>
      <c r="B49" s="27">
        <f t="shared" si="5"/>
        <v>1976712.4277456647</v>
      </c>
      <c r="C49" s="31">
        <v>3.46</v>
      </c>
      <c r="D49" s="31">
        <v>6839425</v>
      </c>
      <c r="E49" s="31"/>
      <c r="F49" s="25">
        <f t="shared" si="6"/>
        <v>6839425</v>
      </c>
      <c r="G49" s="22"/>
      <c r="H49" s="22"/>
    </row>
    <row r="50" spans="1:8">
      <c r="A50" s="1" t="s">
        <v>24</v>
      </c>
      <c r="B50" s="27">
        <f t="shared" si="5"/>
        <v>1200</v>
      </c>
      <c r="C50" s="26">
        <v>2761</v>
      </c>
      <c r="D50" s="26">
        <v>3313200</v>
      </c>
      <c r="E50" s="26"/>
      <c r="F50" s="25">
        <f t="shared" si="6"/>
        <v>3313200</v>
      </c>
      <c r="G50" s="3"/>
      <c r="H50" s="3"/>
    </row>
    <row r="51" spans="1:8" ht="12.75" customHeight="1">
      <c r="A51" s="2" t="s">
        <v>26</v>
      </c>
      <c r="B51" s="27">
        <f t="shared" si="5"/>
        <v>59566.393013100438</v>
      </c>
      <c r="C51" s="26">
        <v>229</v>
      </c>
      <c r="D51" s="26">
        <v>13640704</v>
      </c>
      <c r="E51" s="26"/>
      <c r="F51" s="25">
        <f t="shared" si="6"/>
        <v>13640704</v>
      </c>
      <c r="G51" s="3"/>
      <c r="H51" s="3"/>
    </row>
    <row r="52" spans="1:8" ht="15" hidden="1" customHeight="1">
      <c r="A52" s="33"/>
      <c r="B52" s="27" t="e">
        <f t="shared" si="5"/>
        <v>#DIV/0!</v>
      </c>
      <c r="C52" s="26"/>
      <c r="D52" s="26"/>
      <c r="E52" s="26"/>
      <c r="F52" s="25">
        <f t="shared" si="6"/>
        <v>0</v>
      </c>
      <c r="G52" s="3"/>
      <c r="H52" s="3"/>
    </row>
    <row r="53" spans="1:8">
      <c r="A53" s="14" t="s">
        <v>30</v>
      </c>
      <c r="B53" s="27">
        <f t="shared" si="5"/>
        <v>188500</v>
      </c>
      <c r="C53" s="26">
        <v>232</v>
      </c>
      <c r="D53" s="26">
        <v>43732000</v>
      </c>
      <c r="E53" s="26"/>
      <c r="F53" s="25">
        <f t="shared" si="6"/>
        <v>43732000</v>
      </c>
      <c r="G53" s="3"/>
      <c r="H53" s="3"/>
    </row>
    <row r="54" spans="1:8">
      <c r="A54" s="1" t="s">
        <v>32</v>
      </c>
      <c r="B54" s="27">
        <v>163500</v>
      </c>
      <c r="C54" s="26">
        <v>190</v>
      </c>
      <c r="D54" s="26">
        <v>31065000</v>
      </c>
      <c r="E54" s="26"/>
      <c r="F54" s="25">
        <f t="shared" si="6"/>
        <v>31065000</v>
      </c>
      <c r="G54" s="3"/>
      <c r="H54" s="3"/>
    </row>
    <row r="55" spans="1:8">
      <c r="A55" s="1" t="s">
        <v>33</v>
      </c>
      <c r="B55" s="27">
        <v>550000</v>
      </c>
      <c r="C55" s="26">
        <v>24</v>
      </c>
      <c r="D55" s="26">
        <v>12540000</v>
      </c>
      <c r="E55" s="26"/>
      <c r="F55" s="25">
        <f t="shared" si="6"/>
        <v>12540000</v>
      </c>
      <c r="G55" s="3"/>
      <c r="H55" s="3"/>
    </row>
    <row r="56" spans="1:8">
      <c r="A56" s="6" t="s">
        <v>69</v>
      </c>
      <c r="B56" s="27">
        <v>494100</v>
      </c>
      <c r="C56" s="26">
        <v>38</v>
      </c>
      <c r="D56" s="26">
        <v>17787600</v>
      </c>
      <c r="E56" s="26"/>
      <c r="F56" s="25">
        <f t="shared" si="6"/>
        <v>17787600</v>
      </c>
      <c r="G56" s="3"/>
      <c r="H56" s="3"/>
    </row>
    <row r="57" spans="1:8">
      <c r="A57" s="2" t="s">
        <v>27</v>
      </c>
      <c r="B57" s="27"/>
      <c r="C57" s="26">
        <v>1</v>
      </c>
      <c r="D57" s="26">
        <v>0</v>
      </c>
      <c r="E57" s="26"/>
      <c r="F57" s="25">
        <f t="shared" si="6"/>
        <v>0</v>
      </c>
      <c r="G57" s="3"/>
      <c r="H57" s="3"/>
    </row>
    <row r="58" spans="1:8">
      <c r="A58" s="2" t="s">
        <v>43</v>
      </c>
      <c r="B58" s="27"/>
      <c r="C58" s="26">
        <v>1</v>
      </c>
      <c r="D58" s="26">
        <v>741150</v>
      </c>
      <c r="E58" s="26"/>
      <c r="F58" s="25">
        <f t="shared" si="6"/>
        <v>741150</v>
      </c>
      <c r="G58" s="3"/>
      <c r="H58" s="3"/>
    </row>
    <row r="59" spans="1:8" ht="60">
      <c r="A59" s="13" t="s">
        <v>28</v>
      </c>
      <c r="B59" s="27">
        <f>D59/C59</f>
        <v>2606040</v>
      </c>
      <c r="C59" s="26">
        <v>16</v>
      </c>
      <c r="D59" s="26">
        <v>41696640</v>
      </c>
      <c r="E59" s="26"/>
      <c r="F59" s="25">
        <f t="shared" si="6"/>
        <v>41696640</v>
      </c>
      <c r="G59" s="3"/>
      <c r="H59" s="3"/>
    </row>
    <row r="60" spans="1:8" ht="45">
      <c r="A60" s="13" t="s">
        <v>29</v>
      </c>
      <c r="B60" s="27"/>
      <c r="C60" s="26"/>
      <c r="D60" s="26">
        <v>4115000</v>
      </c>
      <c r="E60" s="26"/>
      <c r="F60" s="25">
        <f t="shared" si="6"/>
        <v>4115000</v>
      </c>
      <c r="G60" s="3"/>
      <c r="H60" s="3"/>
    </row>
    <row r="61" spans="1:8" ht="45">
      <c r="A61" s="10" t="s">
        <v>70</v>
      </c>
      <c r="B61" s="27"/>
      <c r="C61" s="26"/>
      <c r="D61" s="26">
        <v>3230678</v>
      </c>
      <c r="E61" s="26">
        <v>0</v>
      </c>
      <c r="F61" s="25">
        <f t="shared" si="6"/>
        <v>3230678</v>
      </c>
      <c r="G61" s="3"/>
      <c r="H61" s="3"/>
    </row>
    <row r="62" spans="1:8">
      <c r="A62" s="10" t="s">
        <v>50</v>
      </c>
      <c r="B62" s="27"/>
      <c r="C62" s="26"/>
      <c r="D62" s="26">
        <v>1964112</v>
      </c>
      <c r="E62" s="26">
        <v>0</v>
      </c>
      <c r="F62" s="25">
        <f t="shared" si="0"/>
        <v>1964112</v>
      </c>
      <c r="G62" s="3"/>
      <c r="H62" s="3"/>
    </row>
    <row r="63" spans="1:8">
      <c r="A63" s="6" t="s">
        <v>44</v>
      </c>
      <c r="B63" s="27"/>
      <c r="C63" s="26"/>
      <c r="D63" s="25">
        <f>D60+D59+D58+D57+D56+D55+D54+D53+D51+D50+D49+D48+D47+D62+D61</f>
        <v>192699434</v>
      </c>
      <c r="E63" s="25">
        <f>E60+E59+E58+E57+E56+E55+E54+E53+E51+E50+E49+E48+E47+E62+E61</f>
        <v>0</v>
      </c>
      <c r="F63" s="25">
        <f>F60+F59+F58+F57+F56+F55+F54+F53+F51+F50+F49+F48+F47+F62+F61</f>
        <v>192699434</v>
      </c>
      <c r="G63" s="3"/>
      <c r="H63" s="3"/>
    </row>
    <row r="64" spans="1:8" ht="35.25" customHeight="1">
      <c r="A64" s="11" t="s">
        <v>71</v>
      </c>
      <c r="B64" s="27">
        <v>1140</v>
      </c>
      <c r="C64" s="26">
        <v>11209</v>
      </c>
      <c r="D64" s="26">
        <v>12778260</v>
      </c>
      <c r="E64" s="26">
        <v>0</v>
      </c>
      <c r="F64" s="25">
        <f t="shared" si="0"/>
        <v>12778260</v>
      </c>
      <c r="G64" s="3"/>
      <c r="H64" s="3"/>
    </row>
    <row r="65" spans="1:8" ht="165.75" customHeight="1">
      <c r="A65" s="52" t="s">
        <v>73</v>
      </c>
      <c r="B65" s="53"/>
      <c r="C65" s="53"/>
      <c r="D65" s="53"/>
      <c r="E65" s="48"/>
      <c r="F65" s="7"/>
      <c r="G65" s="7"/>
      <c r="H65" s="3"/>
    </row>
    <row r="66" spans="1:8" ht="27" customHeight="1">
      <c r="A66" s="6"/>
      <c r="B66" s="6" t="s">
        <v>59</v>
      </c>
      <c r="C66" s="6" t="s">
        <v>53</v>
      </c>
      <c r="D66" s="6" t="s">
        <v>60</v>
      </c>
      <c r="E66" s="7"/>
      <c r="F66" s="7"/>
      <c r="G66" s="7"/>
      <c r="H66" s="3"/>
    </row>
    <row r="67" spans="1:8" ht="39" customHeight="1">
      <c r="A67" s="41" t="s">
        <v>61</v>
      </c>
      <c r="B67" s="2">
        <v>118290017</v>
      </c>
      <c r="C67" s="2">
        <v>0</v>
      </c>
      <c r="D67" s="2">
        <f>B67+C67</f>
        <v>118290017</v>
      </c>
      <c r="E67" s="23"/>
      <c r="F67" s="23"/>
      <c r="G67" s="23"/>
    </row>
    <row r="68" spans="1:8">
      <c r="A68" s="42" t="s">
        <v>62</v>
      </c>
      <c r="B68" s="1">
        <v>165381934</v>
      </c>
      <c r="C68" s="49">
        <v>-1908200</v>
      </c>
      <c r="D68" s="2">
        <f>B68+C68</f>
        <v>163473734</v>
      </c>
    </row>
    <row r="69" spans="1:8" ht="39.75" customHeight="1">
      <c r="A69" s="51" t="s">
        <v>65</v>
      </c>
      <c r="B69" s="49">
        <f>D69-C69</f>
        <v>286541391</v>
      </c>
      <c r="C69" s="49">
        <v>-8228393</v>
      </c>
      <c r="D69" s="2">
        <v>278312998</v>
      </c>
    </row>
    <row r="70" spans="1:8" ht="32.25" customHeight="1">
      <c r="A70" s="51" t="s">
        <v>77</v>
      </c>
      <c r="B70" s="1">
        <v>12914973</v>
      </c>
      <c r="C70" s="1">
        <v>0</v>
      </c>
      <c r="D70" s="2">
        <f t="shared" ref="D70:D73" si="7">B70+C70</f>
        <v>12914973</v>
      </c>
    </row>
    <row r="71" spans="1:8" ht="33" customHeight="1">
      <c r="A71" s="51" t="s">
        <v>64</v>
      </c>
      <c r="B71" s="1">
        <v>25758735</v>
      </c>
      <c r="C71" s="1">
        <v>48217949</v>
      </c>
      <c r="D71" s="2">
        <f t="shared" si="7"/>
        <v>73976684</v>
      </c>
    </row>
    <row r="72" spans="1:8" ht="33" customHeight="1">
      <c r="A72" s="51" t="s">
        <v>78</v>
      </c>
      <c r="B72" s="1">
        <v>0</v>
      </c>
      <c r="C72" s="1">
        <v>21579249</v>
      </c>
      <c r="D72" s="2">
        <f t="shared" si="7"/>
        <v>21579249</v>
      </c>
    </row>
    <row r="73" spans="1:8">
      <c r="A73" s="45" t="s">
        <v>74</v>
      </c>
      <c r="B73" s="1">
        <v>539069</v>
      </c>
      <c r="C73" s="1">
        <v>0</v>
      </c>
      <c r="D73" s="2">
        <f t="shared" si="7"/>
        <v>539069</v>
      </c>
    </row>
    <row r="74" spans="1:8">
      <c r="A74" s="43" t="s">
        <v>63</v>
      </c>
      <c r="B74" s="44">
        <f>B67+B68+B69+B71+B70+B73</f>
        <v>609426119</v>
      </c>
      <c r="C74" s="50">
        <f>C67+C68+C69+C71+C70+C72+C73</f>
        <v>59660605</v>
      </c>
      <c r="D74" s="44">
        <f>D67+D68+D69+D71+D70+D72+D73</f>
        <v>669086724</v>
      </c>
    </row>
  </sheetData>
  <mergeCells count="8">
    <mergeCell ref="A65:D65"/>
    <mergeCell ref="A10:F10"/>
    <mergeCell ref="B7:D7"/>
    <mergeCell ref="A2:G2"/>
    <mergeCell ref="B11:D11"/>
    <mergeCell ref="A7:A8"/>
    <mergeCell ref="A4:F4"/>
    <mergeCell ref="A5:F5"/>
  </mergeCells>
  <pageMargins left="0.45" right="0.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településüzemeltetés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KissLilla</dc:creator>
  <cp:lastModifiedBy>Kiss Lilla</cp:lastModifiedBy>
  <cp:lastPrinted>2016-02-19T11:52:35Z</cp:lastPrinted>
  <dcterms:created xsi:type="dcterms:W3CDTF">2012-07-10T08:39:17Z</dcterms:created>
  <dcterms:modified xsi:type="dcterms:W3CDTF">2016-02-19T11:52:40Z</dcterms:modified>
</cp:coreProperties>
</file>